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ff\OneDrive - Auburn University\Other Projects\Belize Florida Mangroves Exp\Physiology Data\"/>
    </mc:Choice>
  </mc:AlternateContent>
  <bookViews>
    <workbookView xWindow="0" yWindow="0" windowWidth="20490" windowHeight="7455"/>
  </bookViews>
  <sheets>
    <sheet name="10-13-2020_localmang rvt 6400.a" sheetId="1" r:id="rId1"/>
  </sheets>
  <calcPr calcId="152511"/>
</workbook>
</file>

<file path=xl/calcChain.xml><?xml version="1.0" encoding="utf-8"?>
<calcChain xmlns="http://schemas.openxmlformats.org/spreadsheetml/2006/main">
  <c r="L22" i="1" l="1"/>
  <c r="N22" i="1" s="1"/>
  <c r="AO22" i="1"/>
  <c r="E22" i="1" s="1"/>
  <c r="AQ22" i="1"/>
  <c r="AR22" i="1"/>
  <c r="AS22" i="1"/>
  <c r="AX22" i="1"/>
  <c r="AY22" i="1" s="1"/>
  <c r="BA22" i="1"/>
  <c r="L23" i="1"/>
  <c r="N23" i="1" s="1"/>
  <c r="AO23" i="1"/>
  <c r="AQ23" i="1"/>
  <c r="AR23" i="1"/>
  <c r="AS23" i="1"/>
  <c r="AX23" i="1"/>
  <c r="AY23" i="1" s="1"/>
  <c r="BA23" i="1"/>
  <c r="L24" i="1"/>
  <c r="N24" i="1" s="1"/>
  <c r="AO24" i="1"/>
  <c r="AQ24" i="1"/>
  <c r="AR24" i="1"/>
  <c r="AS24" i="1"/>
  <c r="AX24" i="1"/>
  <c r="AY24" i="1" s="1"/>
  <c r="BB24" i="1" s="1"/>
  <c r="BA24" i="1"/>
  <c r="E25" i="1"/>
  <c r="L25" i="1"/>
  <c r="N25" i="1" s="1"/>
  <c r="AO25" i="1"/>
  <c r="AP25" i="1" s="1"/>
  <c r="AQ25" i="1"/>
  <c r="AR25" i="1"/>
  <c r="AS25" i="1"/>
  <c r="AX25" i="1"/>
  <c r="AY25" i="1"/>
  <c r="BB25" i="1" s="1"/>
  <c r="BA25" i="1"/>
  <c r="L26" i="1"/>
  <c r="N26" i="1" s="1"/>
  <c r="AO26" i="1"/>
  <c r="AQ26" i="1"/>
  <c r="AR26" i="1"/>
  <c r="AS26" i="1"/>
  <c r="AX26" i="1"/>
  <c r="AY26" i="1"/>
  <c r="BB26" i="1" s="1"/>
  <c r="BA26" i="1"/>
  <c r="L36" i="1"/>
  <c r="N36" i="1" s="1"/>
  <c r="AO36" i="1"/>
  <c r="AQ36" i="1"/>
  <c r="AR36" i="1"/>
  <c r="AS36" i="1"/>
  <c r="AX36" i="1"/>
  <c r="AY36" i="1"/>
  <c r="BB36" i="1" s="1"/>
  <c r="BA36" i="1"/>
  <c r="L37" i="1"/>
  <c r="N37" i="1" s="1"/>
  <c r="AO37" i="1"/>
  <c r="AQ37" i="1"/>
  <c r="AR37" i="1"/>
  <c r="AS37" i="1"/>
  <c r="AX37" i="1"/>
  <c r="AY37" i="1" s="1"/>
  <c r="BB37" i="1" s="1"/>
  <c r="BA37" i="1"/>
  <c r="L38" i="1"/>
  <c r="N38" i="1" s="1"/>
  <c r="AO38" i="1"/>
  <c r="AP38" i="1" s="1"/>
  <c r="AQ38" i="1"/>
  <c r="AR38" i="1"/>
  <c r="AS38" i="1"/>
  <c r="AX38" i="1"/>
  <c r="AY38" i="1" s="1"/>
  <c r="BB38" i="1" s="1"/>
  <c r="BA38" i="1"/>
  <c r="E39" i="1"/>
  <c r="L39" i="1"/>
  <c r="N39" i="1" s="1"/>
  <c r="AO39" i="1"/>
  <c r="AP39" i="1" s="1"/>
  <c r="AQ39" i="1"/>
  <c r="AR39" i="1"/>
  <c r="AS39" i="1"/>
  <c r="AX39" i="1"/>
  <c r="AY39" i="1" s="1"/>
  <c r="BA39" i="1"/>
  <c r="L40" i="1"/>
  <c r="N40" i="1" s="1"/>
  <c r="AO40" i="1"/>
  <c r="AQ40" i="1"/>
  <c r="AR40" i="1"/>
  <c r="AS40" i="1"/>
  <c r="AX40" i="1"/>
  <c r="AY40" i="1" s="1"/>
  <c r="BA40" i="1"/>
  <c r="E50" i="1"/>
  <c r="L50" i="1"/>
  <c r="N50" i="1" s="1"/>
  <c r="AO50" i="1"/>
  <c r="AP50" i="1" s="1"/>
  <c r="AQ50" i="1"/>
  <c r="AR50" i="1"/>
  <c r="AS50" i="1"/>
  <c r="AX50" i="1"/>
  <c r="AY50" i="1"/>
  <c r="BB50" i="1" s="1"/>
  <c r="BA50" i="1"/>
  <c r="L51" i="1"/>
  <c r="N51" i="1" s="1"/>
  <c r="AO51" i="1"/>
  <c r="AQ51" i="1"/>
  <c r="AR51" i="1"/>
  <c r="AS51" i="1"/>
  <c r="AX51" i="1"/>
  <c r="AY51" i="1" s="1"/>
  <c r="BA51" i="1"/>
  <c r="L52" i="1"/>
  <c r="N52" i="1" s="1"/>
  <c r="AO52" i="1"/>
  <c r="AP52" i="1" s="1"/>
  <c r="AQ52" i="1"/>
  <c r="AR52" i="1"/>
  <c r="AS52" i="1"/>
  <c r="AX52" i="1"/>
  <c r="AY52" i="1" s="1"/>
  <c r="BA52" i="1"/>
  <c r="E53" i="1"/>
  <c r="L53" i="1"/>
  <c r="N53" i="1" s="1"/>
  <c r="AO53" i="1"/>
  <c r="AP53" i="1" s="1"/>
  <c r="H53" i="1" s="1"/>
  <c r="AQ53" i="1"/>
  <c r="AR53" i="1"/>
  <c r="AS53" i="1"/>
  <c r="AX53" i="1"/>
  <c r="AY53" i="1" s="1"/>
  <c r="BB53" i="1" s="1"/>
  <c r="BA53" i="1"/>
  <c r="L54" i="1"/>
  <c r="N54" i="1"/>
  <c r="AO54" i="1"/>
  <c r="E54" i="1" s="1"/>
  <c r="BG54" i="1" s="1"/>
  <c r="AQ54" i="1"/>
  <c r="AR54" i="1"/>
  <c r="AS54" i="1"/>
  <c r="AX54" i="1"/>
  <c r="AY54" i="1"/>
  <c r="BB54" i="1" s="1"/>
  <c r="BA54" i="1"/>
  <c r="L65" i="1"/>
  <c r="N65" i="1" s="1"/>
  <c r="AO65" i="1"/>
  <c r="E65" i="1" s="1"/>
  <c r="BG65" i="1" s="1"/>
  <c r="AQ65" i="1"/>
  <c r="AR65" i="1"/>
  <c r="AS65" i="1"/>
  <c r="AX65" i="1"/>
  <c r="AY65" i="1" s="1"/>
  <c r="BB65" i="1" s="1"/>
  <c r="BA65" i="1"/>
  <c r="L66" i="1"/>
  <c r="N66" i="1" s="1"/>
  <c r="AO66" i="1"/>
  <c r="E66" i="1" s="1"/>
  <c r="AP66" i="1"/>
  <c r="H66" i="1" s="1"/>
  <c r="AQ66" i="1"/>
  <c r="AR66" i="1"/>
  <c r="AS66" i="1"/>
  <c r="AT66" i="1"/>
  <c r="J66" i="1" s="1"/>
  <c r="AU66" i="1" s="1"/>
  <c r="AX66" i="1"/>
  <c r="AY66" i="1" s="1"/>
  <c r="BB66" i="1" s="1"/>
  <c r="BA66" i="1"/>
  <c r="H67" i="1"/>
  <c r="L67" i="1"/>
  <c r="N67" i="1" s="1"/>
  <c r="BG67" i="1" s="1"/>
  <c r="AO67" i="1"/>
  <c r="E67" i="1" s="1"/>
  <c r="AP67" i="1"/>
  <c r="AQ67" i="1"/>
  <c r="AR67" i="1"/>
  <c r="AS67" i="1"/>
  <c r="AT67" i="1"/>
  <c r="J67" i="1" s="1"/>
  <c r="AU67" i="1" s="1"/>
  <c r="AX67" i="1"/>
  <c r="AY67" i="1" s="1"/>
  <c r="BB67" i="1" s="1"/>
  <c r="BA67" i="1"/>
  <c r="L68" i="1"/>
  <c r="N68" i="1"/>
  <c r="AO68" i="1"/>
  <c r="AQ68" i="1"/>
  <c r="AR68" i="1"/>
  <c r="AS68" i="1"/>
  <c r="AX68" i="1"/>
  <c r="AY68" i="1"/>
  <c r="BA68" i="1"/>
  <c r="L69" i="1"/>
  <c r="N69" i="1"/>
  <c r="AO69" i="1"/>
  <c r="AQ69" i="1"/>
  <c r="AR69" i="1"/>
  <c r="AS69" i="1"/>
  <c r="AX69" i="1"/>
  <c r="AY69" i="1"/>
  <c r="BB69" i="1" s="1"/>
  <c r="BA69" i="1"/>
  <c r="L79" i="1"/>
  <c r="N79" i="1" s="1"/>
  <c r="AO79" i="1"/>
  <c r="E79" i="1" s="1"/>
  <c r="AP79" i="1"/>
  <c r="AQ79" i="1"/>
  <c r="AR79" i="1"/>
  <c r="AT79" i="1" s="1"/>
  <c r="J79" i="1" s="1"/>
  <c r="AU79" i="1" s="1"/>
  <c r="AS79" i="1"/>
  <c r="AX79" i="1"/>
  <c r="AY79" i="1" s="1"/>
  <c r="BB79" i="1" s="1"/>
  <c r="BA79" i="1"/>
  <c r="BG79" i="1"/>
  <c r="L80" i="1"/>
  <c r="N80" i="1"/>
  <c r="AO80" i="1"/>
  <c r="AQ80" i="1"/>
  <c r="AR80" i="1"/>
  <c r="AS80" i="1"/>
  <c r="AX80" i="1"/>
  <c r="AY80" i="1"/>
  <c r="BA80" i="1"/>
  <c r="BB80" i="1" s="1"/>
  <c r="L81" i="1"/>
  <c r="N81" i="1"/>
  <c r="AO81" i="1"/>
  <c r="E81" i="1" s="1"/>
  <c r="AQ81" i="1"/>
  <c r="AR81" i="1"/>
  <c r="AS81" i="1"/>
  <c r="AX81" i="1"/>
  <c r="AY81" i="1"/>
  <c r="BB81" i="1" s="1"/>
  <c r="BA81" i="1"/>
  <c r="L82" i="1"/>
  <c r="N82" i="1"/>
  <c r="AO82" i="1"/>
  <c r="E82" i="1" s="1"/>
  <c r="AQ82" i="1"/>
  <c r="AR82" i="1"/>
  <c r="AS82" i="1"/>
  <c r="AX82" i="1"/>
  <c r="AY82" i="1"/>
  <c r="BB82" i="1" s="1"/>
  <c r="BA82" i="1"/>
  <c r="L83" i="1"/>
  <c r="N83" i="1"/>
  <c r="AO83" i="1"/>
  <c r="E83" i="1" s="1"/>
  <c r="AQ83" i="1"/>
  <c r="AR83" i="1"/>
  <c r="AS83" i="1"/>
  <c r="AX83" i="1"/>
  <c r="AY83" i="1"/>
  <c r="BB83" i="1" s="1"/>
  <c r="BA83" i="1"/>
  <c r="L93" i="1"/>
  <c r="N93" i="1"/>
  <c r="AO93" i="1"/>
  <c r="E93" i="1" s="1"/>
  <c r="AQ93" i="1"/>
  <c r="AR93" i="1"/>
  <c r="AS93" i="1"/>
  <c r="AX93" i="1"/>
  <c r="AY93" i="1"/>
  <c r="BB93" i="1" s="1"/>
  <c r="BA93" i="1"/>
  <c r="L94" i="1"/>
  <c r="N94" i="1"/>
  <c r="AO94" i="1"/>
  <c r="E94" i="1" s="1"/>
  <c r="AQ94" i="1"/>
  <c r="AR94" i="1"/>
  <c r="AS94" i="1"/>
  <c r="AX94" i="1"/>
  <c r="AY94" i="1" s="1"/>
  <c r="BB94" i="1" s="1"/>
  <c r="BA94" i="1"/>
  <c r="H95" i="1"/>
  <c r="L95" i="1"/>
  <c r="N95" i="1" s="1"/>
  <c r="BG95" i="1" s="1"/>
  <c r="AO95" i="1"/>
  <c r="E95" i="1" s="1"/>
  <c r="AP95" i="1"/>
  <c r="AQ95" i="1"/>
  <c r="AR95" i="1"/>
  <c r="AS95" i="1"/>
  <c r="AT95" i="1"/>
  <c r="J95" i="1" s="1"/>
  <c r="AU95" i="1" s="1"/>
  <c r="AX95" i="1"/>
  <c r="AY95" i="1"/>
  <c r="BA95" i="1"/>
  <c r="L96" i="1"/>
  <c r="N96" i="1"/>
  <c r="AO96" i="1"/>
  <c r="AQ96" i="1"/>
  <c r="AR96" i="1"/>
  <c r="AS96" i="1"/>
  <c r="AX96" i="1"/>
  <c r="AY96" i="1"/>
  <c r="BA96" i="1"/>
  <c r="BB96" i="1" s="1"/>
  <c r="L97" i="1"/>
  <c r="N97" i="1" s="1"/>
  <c r="BG97" i="1" s="1"/>
  <c r="AO97" i="1"/>
  <c r="E97" i="1" s="1"/>
  <c r="AP97" i="1"/>
  <c r="H97" i="1" s="1"/>
  <c r="AQ97" i="1"/>
  <c r="AR97" i="1"/>
  <c r="AT97" i="1" s="1"/>
  <c r="J97" i="1" s="1"/>
  <c r="AU97" i="1" s="1"/>
  <c r="AS97" i="1"/>
  <c r="AV97" i="1"/>
  <c r="AW97" i="1" s="1"/>
  <c r="AZ97" i="1" s="1"/>
  <c r="F97" i="1" s="1"/>
  <c r="BC97" i="1" s="1"/>
  <c r="G97" i="1" s="1"/>
  <c r="AX97" i="1"/>
  <c r="AY97" i="1" s="1"/>
  <c r="BA97" i="1"/>
  <c r="BB97" i="1"/>
  <c r="L107" i="1"/>
  <c r="N107" i="1"/>
  <c r="AO107" i="1"/>
  <c r="AQ107" i="1"/>
  <c r="AR107" i="1"/>
  <c r="AS107" i="1"/>
  <c r="AX107" i="1"/>
  <c r="AY107" i="1" s="1"/>
  <c r="BA107" i="1"/>
  <c r="E108" i="1"/>
  <c r="L108" i="1"/>
  <c r="N108" i="1" s="1"/>
  <c r="AO108" i="1"/>
  <c r="AP108" i="1"/>
  <c r="AQ108" i="1"/>
  <c r="AR108" i="1"/>
  <c r="AS108" i="1"/>
  <c r="AT108" i="1"/>
  <c r="J108" i="1" s="1"/>
  <c r="AU108" i="1" s="1"/>
  <c r="AX108" i="1"/>
  <c r="AY108" i="1" s="1"/>
  <c r="BB108" i="1" s="1"/>
  <c r="BA108" i="1"/>
  <c r="L109" i="1"/>
  <c r="N109" i="1" s="1"/>
  <c r="AO109" i="1"/>
  <c r="AQ109" i="1"/>
  <c r="AR109" i="1"/>
  <c r="AS109" i="1"/>
  <c r="AX109" i="1"/>
  <c r="AY109" i="1" s="1"/>
  <c r="BA109" i="1"/>
  <c r="L110" i="1"/>
  <c r="N110" i="1" s="1"/>
  <c r="AO110" i="1"/>
  <c r="AQ110" i="1"/>
  <c r="AR110" i="1"/>
  <c r="AS110" i="1"/>
  <c r="AX110" i="1"/>
  <c r="AY110" i="1" s="1"/>
  <c r="BA110" i="1"/>
  <c r="L111" i="1"/>
  <c r="N111" i="1" s="1"/>
  <c r="AO111" i="1"/>
  <c r="E111" i="1" s="1"/>
  <c r="AP111" i="1"/>
  <c r="AQ111" i="1"/>
  <c r="AR111" i="1"/>
  <c r="AT111" i="1" s="1"/>
  <c r="J111" i="1" s="1"/>
  <c r="AU111" i="1" s="1"/>
  <c r="AS111" i="1"/>
  <c r="AX111" i="1"/>
  <c r="AY111" i="1" s="1"/>
  <c r="BB111" i="1" s="1"/>
  <c r="BA111" i="1"/>
  <c r="L112" i="1"/>
  <c r="N112" i="1"/>
  <c r="AO112" i="1"/>
  <c r="E112" i="1" s="1"/>
  <c r="AQ112" i="1"/>
  <c r="AR112" i="1"/>
  <c r="AS112" i="1"/>
  <c r="AX112" i="1"/>
  <c r="AY112" i="1" s="1"/>
  <c r="BA112" i="1"/>
  <c r="BB112" i="1" s="1"/>
  <c r="L122" i="1"/>
  <c r="N122" i="1" s="1"/>
  <c r="AO122" i="1"/>
  <c r="AQ122" i="1"/>
  <c r="AR122" i="1"/>
  <c r="AS122" i="1"/>
  <c r="AX122" i="1"/>
  <c r="AY122" i="1" s="1"/>
  <c r="BA122" i="1"/>
  <c r="L123" i="1"/>
  <c r="N123" i="1" s="1"/>
  <c r="AO123" i="1"/>
  <c r="AQ123" i="1"/>
  <c r="AR123" i="1"/>
  <c r="AS123" i="1"/>
  <c r="AX123" i="1"/>
  <c r="AY123" i="1" s="1"/>
  <c r="BA123" i="1"/>
  <c r="BB123" i="1" s="1"/>
  <c r="L124" i="1"/>
  <c r="N124" i="1"/>
  <c r="AO124" i="1"/>
  <c r="AQ124" i="1"/>
  <c r="AR124" i="1"/>
  <c r="AS124" i="1"/>
  <c r="AX124" i="1"/>
  <c r="AY124" i="1" s="1"/>
  <c r="BB124" i="1" s="1"/>
  <c r="BA124" i="1"/>
  <c r="L125" i="1"/>
  <c r="N125" i="1" s="1"/>
  <c r="AO125" i="1"/>
  <c r="E125" i="1" s="1"/>
  <c r="AP125" i="1"/>
  <c r="H125" i="1" s="1"/>
  <c r="AQ125" i="1"/>
  <c r="AR125" i="1"/>
  <c r="AS125" i="1"/>
  <c r="AX125" i="1"/>
  <c r="AY125" i="1" s="1"/>
  <c r="BA125" i="1"/>
  <c r="BB125" i="1" s="1"/>
  <c r="L126" i="1"/>
  <c r="N126" i="1"/>
  <c r="AO126" i="1"/>
  <c r="AQ126" i="1"/>
  <c r="AR126" i="1"/>
  <c r="AS126" i="1"/>
  <c r="AX126" i="1"/>
  <c r="AY126" i="1" s="1"/>
  <c r="BA126" i="1"/>
  <c r="L136" i="1"/>
  <c r="N136" i="1"/>
  <c r="AO136" i="1"/>
  <c r="E136" i="1" s="1"/>
  <c r="AQ136" i="1"/>
  <c r="AR136" i="1"/>
  <c r="AS136" i="1"/>
  <c r="AX136" i="1"/>
  <c r="AY136" i="1" s="1"/>
  <c r="BA136" i="1"/>
  <c r="E137" i="1"/>
  <c r="L137" i="1"/>
  <c r="N137" i="1" s="1"/>
  <c r="AO137" i="1"/>
  <c r="AP137" i="1"/>
  <c r="AQ137" i="1"/>
  <c r="AR137" i="1"/>
  <c r="AS137" i="1"/>
  <c r="AT137" i="1"/>
  <c r="J137" i="1" s="1"/>
  <c r="AU137" i="1" s="1"/>
  <c r="AX137" i="1"/>
  <c r="AY137" i="1" s="1"/>
  <c r="BA137" i="1"/>
  <c r="E138" i="1"/>
  <c r="L138" i="1"/>
  <c r="N138" i="1"/>
  <c r="AO138" i="1"/>
  <c r="AP138" i="1" s="1"/>
  <c r="H138" i="1" s="1"/>
  <c r="AQ138" i="1"/>
  <c r="AR138" i="1"/>
  <c r="AS138" i="1"/>
  <c r="AX138" i="1"/>
  <c r="AY138" i="1" s="1"/>
  <c r="BA138" i="1"/>
  <c r="BB138" i="1"/>
  <c r="L139" i="1"/>
  <c r="N139" i="1" s="1"/>
  <c r="AO139" i="1"/>
  <c r="AQ139" i="1"/>
  <c r="AR139" i="1"/>
  <c r="AS139" i="1"/>
  <c r="AX139" i="1"/>
  <c r="AY139" i="1" s="1"/>
  <c r="BA139" i="1"/>
  <c r="L140" i="1"/>
  <c r="N140" i="1"/>
  <c r="AO140" i="1"/>
  <c r="AQ140" i="1"/>
  <c r="AR140" i="1"/>
  <c r="AS140" i="1"/>
  <c r="AX140" i="1"/>
  <c r="AY140" i="1" s="1"/>
  <c r="BA140" i="1"/>
  <c r="BB140" i="1"/>
  <c r="L150" i="1"/>
  <c r="N150" i="1" s="1"/>
  <c r="AO150" i="1"/>
  <c r="E150" i="1" s="1"/>
  <c r="AP150" i="1"/>
  <c r="AQ150" i="1"/>
  <c r="AR150" i="1"/>
  <c r="AS150" i="1"/>
  <c r="AT150" i="1"/>
  <c r="J150" i="1" s="1"/>
  <c r="AU150" i="1" s="1"/>
  <c r="AX150" i="1"/>
  <c r="AY150" i="1" s="1"/>
  <c r="BA150" i="1"/>
  <c r="E151" i="1"/>
  <c r="L151" i="1"/>
  <c r="N151" i="1" s="1"/>
  <c r="AO151" i="1"/>
  <c r="AP151" i="1"/>
  <c r="H151" i="1" s="1"/>
  <c r="AQ151" i="1"/>
  <c r="AR151" i="1"/>
  <c r="AS151" i="1"/>
  <c r="AX151" i="1"/>
  <c r="AY151" i="1" s="1"/>
  <c r="BA151" i="1"/>
  <c r="BB151" i="1" s="1"/>
  <c r="L152" i="1"/>
  <c r="N152" i="1" s="1"/>
  <c r="AO152" i="1"/>
  <c r="AQ152" i="1"/>
  <c r="AR152" i="1"/>
  <c r="AS152" i="1"/>
  <c r="AX152" i="1"/>
  <c r="AY152" i="1" s="1"/>
  <c r="BA152" i="1"/>
  <c r="L153" i="1"/>
  <c r="N153" i="1"/>
  <c r="AO153" i="1"/>
  <c r="AQ153" i="1"/>
  <c r="AR153" i="1"/>
  <c r="AS153" i="1"/>
  <c r="AX153" i="1"/>
  <c r="AY153" i="1" s="1"/>
  <c r="BB153" i="1" s="1"/>
  <c r="BA153" i="1"/>
  <c r="L154" i="1"/>
  <c r="N154" i="1"/>
  <c r="AO154" i="1"/>
  <c r="AQ154" i="1"/>
  <c r="AR154" i="1"/>
  <c r="AS154" i="1"/>
  <c r="AX154" i="1"/>
  <c r="AY154" i="1" s="1"/>
  <c r="BB154" i="1" s="1"/>
  <c r="BA154" i="1"/>
  <c r="L164" i="1"/>
  <c r="N164" i="1" s="1"/>
  <c r="AO164" i="1"/>
  <c r="AQ164" i="1"/>
  <c r="AR164" i="1"/>
  <c r="AS164" i="1"/>
  <c r="AX164" i="1"/>
  <c r="AY164" i="1" s="1"/>
  <c r="BB164" i="1" s="1"/>
  <c r="BA164" i="1"/>
  <c r="L165" i="1"/>
  <c r="N165" i="1" s="1"/>
  <c r="BG165" i="1" s="1"/>
  <c r="AO165" i="1"/>
  <c r="E165" i="1" s="1"/>
  <c r="AQ165" i="1"/>
  <c r="AR165" i="1"/>
  <c r="AS165" i="1"/>
  <c r="AX165" i="1"/>
  <c r="AY165" i="1" s="1"/>
  <c r="BA165" i="1"/>
  <c r="BB165" i="1"/>
  <c r="L166" i="1"/>
  <c r="N166" i="1" s="1"/>
  <c r="AO166" i="1"/>
  <c r="E166" i="1" s="1"/>
  <c r="AP166" i="1"/>
  <c r="H166" i="1" s="1"/>
  <c r="AQ166" i="1"/>
  <c r="AR166" i="1"/>
  <c r="AS166" i="1"/>
  <c r="AT166" i="1"/>
  <c r="J166" i="1" s="1"/>
  <c r="AU166" i="1" s="1"/>
  <c r="AX166" i="1"/>
  <c r="AY166" i="1" s="1"/>
  <c r="BB166" i="1" s="1"/>
  <c r="BA166" i="1"/>
  <c r="BG166" i="1"/>
  <c r="L167" i="1"/>
  <c r="N167" i="1" s="1"/>
  <c r="BG167" i="1" s="1"/>
  <c r="AO167" i="1"/>
  <c r="E167" i="1" s="1"/>
  <c r="AP167" i="1"/>
  <c r="AQ167" i="1"/>
  <c r="AR167" i="1"/>
  <c r="AS167" i="1"/>
  <c r="AX167" i="1"/>
  <c r="AY167" i="1"/>
  <c r="BB167" i="1" s="1"/>
  <c r="BA167" i="1"/>
  <c r="L168" i="1"/>
  <c r="N168" i="1" s="1"/>
  <c r="BG168" i="1" s="1"/>
  <c r="AO168" i="1"/>
  <c r="E168" i="1" s="1"/>
  <c r="AQ168" i="1"/>
  <c r="AR168" i="1"/>
  <c r="AS168" i="1"/>
  <c r="AX168" i="1"/>
  <c r="AY168" i="1"/>
  <c r="BA168" i="1"/>
  <c r="L178" i="1"/>
  <c r="N178" i="1" s="1"/>
  <c r="BG178" i="1" s="1"/>
  <c r="AO178" i="1"/>
  <c r="E178" i="1" s="1"/>
  <c r="AP178" i="1"/>
  <c r="AQ178" i="1"/>
  <c r="AR178" i="1"/>
  <c r="AS178" i="1"/>
  <c r="AX178" i="1"/>
  <c r="AY178" i="1"/>
  <c r="BB178" i="1" s="1"/>
  <c r="BA178" i="1"/>
  <c r="L179" i="1"/>
  <c r="N179" i="1" s="1"/>
  <c r="AO179" i="1"/>
  <c r="AQ179" i="1"/>
  <c r="AR179" i="1"/>
  <c r="AS179" i="1"/>
  <c r="AX179" i="1"/>
  <c r="AY179" i="1" s="1"/>
  <c r="BA179" i="1"/>
  <c r="BB179" i="1"/>
  <c r="L180" i="1"/>
  <c r="N180" i="1" s="1"/>
  <c r="AO180" i="1"/>
  <c r="E180" i="1" s="1"/>
  <c r="BG180" i="1" s="1"/>
  <c r="AP180" i="1"/>
  <c r="AQ180" i="1"/>
  <c r="AR180" i="1"/>
  <c r="AS180" i="1"/>
  <c r="AX180" i="1"/>
  <c r="AY180" i="1" s="1"/>
  <c r="BB180" i="1" s="1"/>
  <c r="BA180" i="1"/>
  <c r="L181" i="1"/>
  <c r="N181" i="1" s="1"/>
  <c r="AO181" i="1"/>
  <c r="AQ181" i="1"/>
  <c r="AR181" i="1"/>
  <c r="AS181" i="1"/>
  <c r="AX181" i="1"/>
  <c r="AY181" i="1" s="1"/>
  <c r="BB181" i="1" s="1"/>
  <c r="BA181" i="1"/>
  <c r="L182" i="1"/>
  <c r="N182" i="1" s="1"/>
  <c r="BG182" i="1" s="1"/>
  <c r="AO182" i="1"/>
  <c r="E182" i="1" s="1"/>
  <c r="AQ182" i="1"/>
  <c r="AR182" i="1"/>
  <c r="AS182" i="1"/>
  <c r="AX182" i="1"/>
  <c r="AY182" i="1"/>
  <c r="BA182" i="1"/>
  <c r="BB182" i="1" s="1"/>
  <c r="L183" i="1"/>
  <c r="N183" i="1" s="1"/>
  <c r="AO183" i="1"/>
  <c r="E183" i="1" s="1"/>
  <c r="BG183" i="1" s="1"/>
  <c r="AP183" i="1"/>
  <c r="AQ183" i="1"/>
  <c r="AR183" i="1"/>
  <c r="AS183" i="1"/>
  <c r="AX183" i="1"/>
  <c r="AY183" i="1" s="1"/>
  <c r="BB183" i="1" s="1"/>
  <c r="BA183" i="1"/>
  <c r="L194" i="1"/>
  <c r="N194" i="1" s="1"/>
  <c r="AO194" i="1"/>
  <c r="AQ194" i="1"/>
  <c r="AR194" i="1"/>
  <c r="AS194" i="1"/>
  <c r="AX194" i="1"/>
  <c r="AY194" i="1" s="1"/>
  <c r="BA194" i="1"/>
  <c r="BB194" i="1"/>
  <c r="L195" i="1"/>
  <c r="N195" i="1" s="1"/>
  <c r="AO195" i="1"/>
  <c r="E195" i="1" s="1"/>
  <c r="AP195" i="1"/>
  <c r="AQ195" i="1"/>
  <c r="AR195" i="1"/>
  <c r="AS195" i="1"/>
  <c r="AX195" i="1"/>
  <c r="AY195" i="1" s="1"/>
  <c r="BB195" i="1" s="1"/>
  <c r="BA195" i="1"/>
  <c r="L196" i="1"/>
  <c r="N196" i="1" s="1"/>
  <c r="AO196" i="1"/>
  <c r="AQ196" i="1"/>
  <c r="AR196" i="1"/>
  <c r="AS196" i="1"/>
  <c r="AX196" i="1"/>
  <c r="AY196" i="1" s="1"/>
  <c r="BB196" i="1" s="1"/>
  <c r="BA196" i="1"/>
  <c r="L197" i="1"/>
  <c r="N197" i="1" s="1"/>
  <c r="BG197" i="1" s="1"/>
  <c r="AO197" i="1"/>
  <c r="E197" i="1" s="1"/>
  <c r="AQ197" i="1"/>
  <c r="AR197" i="1"/>
  <c r="AS197" i="1"/>
  <c r="AX197" i="1"/>
  <c r="AY197" i="1" s="1"/>
  <c r="BA197" i="1"/>
  <c r="BB197" i="1"/>
  <c r="L198" i="1"/>
  <c r="N198" i="1" s="1"/>
  <c r="AO198" i="1"/>
  <c r="E198" i="1" s="1"/>
  <c r="AP198" i="1"/>
  <c r="AQ198" i="1"/>
  <c r="AR198" i="1"/>
  <c r="AS198" i="1"/>
  <c r="AX198" i="1"/>
  <c r="AY198" i="1" s="1"/>
  <c r="BB198" i="1" s="1"/>
  <c r="BA198" i="1"/>
  <c r="L208" i="1"/>
  <c r="N208" i="1" s="1"/>
  <c r="AO208" i="1"/>
  <c r="AQ208" i="1"/>
  <c r="AR208" i="1"/>
  <c r="AS208" i="1"/>
  <c r="AX208" i="1"/>
  <c r="AY208" i="1" s="1"/>
  <c r="BB208" i="1" s="1"/>
  <c r="BA208" i="1"/>
  <c r="L209" i="1"/>
  <c r="N209" i="1" s="1"/>
  <c r="BG209" i="1" s="1"/>
  <c r="AO209" i="1"/>
  <c r="E209" i="1" s="1"/>
  <c r="AQ209" i="1"/>
  <c r="AR209" i="1"/>
  <c r="AS209" i="1"/>
  <c r="AX209" i="1"/>
  <c r="AY209" i="1"/>
  <c r="BA209" i="1"/>
  <c r="BB209" i="1" s="1"/>
  <c r="L210" i="1"/>
  <c r="N210" i="1" s="1"/>
  <c r="AO210" i="1"/>
  <c r="E210" i="1" s="1"/>
  <c r="AP210" i="1"/>
  <c r="H210" i="1" s="1"/>
  <c r="AQ210" i="1"/>
  <c r="AR210" i="1"/>
  <c r="AS210" i="1"/>
  <c r="AX210" i="1"/>
  <c r="AY210" i="1" s="1"/>
  <c r="BB210" i="1" s="1"/>
  <c r="BA210" i="1"/>
  <c r="L211" i="1"/>
  <c r="N211" i="1"/>
  <c r="BG211" i="1" s="1"/>
  <c r="AO211" i="1"/>
  <c r="E211" i="1" s="1"/>
  <c r="AQ211" i="1"/>
  <c r="AR211" i="1"/>
  <c r="AS211" i="1"/>
  <c r="AX211" i="1"/>
  <c r="AY211" i="1"/>
  <c r="BB211" i="1" s="1"/>
  <c r="BA211" i="1"/>
  <c r="L212" i="1"/>
  <c r="N212" i="1" s="1"/>
  <c r="AO212" i="1"/>
  <c r="E212" i="1" s="1"/>
  <c r="AP212" i="1"/>
  <c r="H212" i="1" s="1"/>
  <c r="AQ212" i="1"/>
  <c r="AR212" i="1"/>
  <c r="AS212" i="1"/>
  <c r="AX212" i="1"/>
  <c r="AY212" i="1" s="1"/>
  <c r="BB212" i="1" s="1"/>
  <c r="BA212" i="1"/>
  <c r="L222" i="1"/>
  <c r="N222" i="1"/>
  <c r="BG222" i="1" s="1"/>
  <c r="AO222" i="1"/>
  <c r="E222" i="1" s="1"/>
  <c r="AQ222" i="1"/>
  <c r="AR222" i="1"/>
  <c r="AS222" i="1"/>
  <c r="AX222" i="1"/>
  <c r="AY222" i="1"/>
  <c r="BA222" i="1"/>
  <c r="L223" i="1"/>
  <c r="N223" i="1" s="1"/>
  <c r="BG223" i="1" s="1"/>
  <c r="AO223" i="1"/>
  <c r="E223" i="1" s="1"/>
  <c r="AP223" i="1"/>
  <c r="H223" i="1" s="1"/>
  <c r="AQ223" i="1"/>
  <c r="AT223" i="1" s="1"/>
  <c r="J223" i="1" s="1"/>
  <c r="AU223" i="1" s="1"/>
  <c r="AR223" i="1"/>
  <c r="AS223" i="1"/>
  <c r="AX223" i="1"/>
  <c r="AY223" i="1"/>
  <c r="BB223" i="1" s="1"/>
  <c r="BA223" i="1"/>
  <c r="L224" i="1"/>
  <c r="N224" i="1"/>
  <c r="AO224" i="1"/>
  <c r="AQ224" i="1"/>
  <c r="AR224" i="1"/>
  <c r="AS224" i="1"/>
  <c r="AX224" i="1"/>
  <c r="AY224" i="1"/>
  <c r="BA224" i="1"/>
  <c r="L225" i="1"/>
  <c r="N225" i="1" s="1"/>
  <c r="BG225" i="1" s="1"/>
  <c r="AO225" i="1"/>
  <c r="E225" i="1" s="1"/>
  <c r="AP225" i="1"/>
  <c r="H225" i="1" s="1"/>
  <c r="AQ225" i="1"/>
  <c r="AR225" i="1"/>
  <c r="AS225" i="1"/>
  <c r="AX225" i="1"/>
  <c r="AY225" i="1"/>
  <c r="BA225" i="1"/>
  <c r="L226" i="1"/>
  <c r="N226" i="1" s="1"/>
  <c r="AO226" i="1"/>
  <c r="E226" i="1" s="1"/>
  <c r="AP226" i="1"/>
  <c r="H226" i="1" s="1"/>
  <c r="AQ226" i="1"/>
  <c r="AR226" i="1"/>
  <c r="AS226" i="1"/>
  <c r="AX226" i="1"/>
  <c r="AY226" i="1"/>
  <c r="BB226" i="1" s="1"/>
  <c r="BA226" i="1"/>
  <c r="L236" i="1"/>
  <c r="N236" i="1" s="1"/>
  <c r="AO236" i="1"/>
  <c r="E236" i="1" s="1"/>
  <c r="AP236" i="1"/>
  <c r="H236" i="1" s="1"/>
  <c r="AQ236" i="1"/>
  <c r="AR236" i="1"/>
  <c r="AS236" i="1"/>
  <c r="AX236" i="1"/>
  <c r="AY236" i="1"/>
  <c r="BA236" i="1"/>
  <c r="L237" i="1"/>
  <c r="N237" i="1" s="1"/>
  <c r="BG237" i="1" s="1"/>
  <c r="AO237" i="1"/>
  <c r="E237" i="1" s="1"/>
  <c r="AP237" i="1"/>
  <c r="AQ237" i="1"/>
  <c r="AT237" i="1" s="1"/>
  <c r="J237" i="1" s="1"/>
  <c r="AU237" i="1" s="1"/>
  <c r="AR237" i="1"/>
  <c r="AS237" i="1"/>
  <c r="AX237" i="1"/>
  <c r="AY237" i="1" s="1"/>
  <c r="BB237" i="1" s="1"/>
  <c r="BA237" i="1"/>
  <c r="L238" i="1"/>
  <c r="N238" i="1" s="1"/>
  <c r="AO238" i="1"/>
  <c r="AQ238" i="1"/>
  <c r="AR238" i="1"/>
  <c r="AS238" i="1"/>
  <c r="AX238" i="1"/>
  <c r="AY238" i="1"/>
  <c r="BA238" i="1"/>
  <c r="L239" i="1"/>
  <c r="N239" i="1" s="1"/>
  <c r="BG239" i="1" s="1"/>
  <c r="AO239" i="1"/>
  <c r="E239" i="1" s="1"/>
  <c r="AP239" i="1"/>
  <c r="H239" i="1" s="1"/>
  <c r="AQ239" i="1"/>
  <c r="AR239" i="1"/>
  <c r="AS239" i="1"/>
  <c r="AX239" i="1"/>
  <c r="AY239" i="1"/>
  <c r="BB239" i="1" s="1"/>
  <c r="BA239" i="1"/>
  <c r="L240" i="1"/>
  <c r="N240" i="1" s="1"/>
  <c r="AO240" i="1"/>
  <c r="E240" i="1" s="1"/>
  <c r="AP240" i="1"/>
  <c r="H240" i="1" s="1"/>
  <c r="AQ240" i="1"/>
  <c r="AR240" i="1"/>
  <c r="AS240" i="1"/>
  <c r="AX240" i="1"/>
  <c r="AY240" i="1" s="1"/>
  <c r="BB240" i="1" s="1"/>
  <c r="BA240" i="1"/>
  <c r="L250" i="1"/>
  <c r="N250" i="1"/>
  <c r="BG250" i="1" s="1"/>
  <c r="AO250" i="1"/>
  <c r="E250" i="1" s="1"/>
  <c r="AP250" i="1"/>
  <c r="AQ250" i="1"/>
  <c r="AR250" i="1"/>
  <c r="AS250" i="1"/>
  <c r="AT250" i="1"/>
  <c r="J250" i="1" s="1"/>
  <c r="AU250" i="1" s="1"/>
  <c r="AX250" i="1"/>
  <c r="AY250" i="1"/>
  <c r="BB250" i="1" s="1"/>
  <c r="BA250" i="1"/>
  <c r="L251" i="1"/>
  <c r="N251" i="1" s="1"/>
  <c r="BG251" i="1" s="1"/>
  <c r="AO251" i="1"/>
  <c r="E251" i="1" s="1"/>
  <c r="AP251" i="1"/>
  <c r="H251" i="1" s="1"/>
  <c r="AQ251" i="1"/>
  <c r="AR251" i="1"/>
  <c r="AS251" i="1"/>
  <c r="AX251" i="1"/>
  <c r="AY251" i="1" s="1"/>
  <c r="BA251" i="1"/>
  <c r="L252" i="1"/>
  <c r="N252" i="1" s="1"/>
  <c r="AO252" i="1"/>
  <c r="AQ252" i="1"/>
  <c r="AR252" i="1"/>
  <c r="AS252" i="1"/>
  <c r="AX252" i="1"/>
  <c r="AY252" i="1"/>
  <c r="BA252" i="1"/>
  <c r="L253" i="1"/>
  <c r="N253" i="1" s="1"/>
  <c r="BG253" i="1" s="1"/>
  <c r="AO253" i="1"/>
  <c r="E253" i="1" s="1"/>
  <c r="AP253" i="1"/>
  <c r="H253" i="1" s="1"/>
  <c r="AQ253" i="1"/>
  <c r="AT253" i="1" s="1"/>
  <c r="J253" i="1" s="1"/>
  <c r="AU253" i="1" s="1"/>
  <c r="AR253" i="1"/>
  <c r="AS253" i="1"/>
  <c r="AX253" i="1"/>
  <c r="AY253" i="1"/>
  <c r="BB253" i="1" s="1"/>
  <c r="BA253" i="1"/>
  <c r="L254" i="1"/>
  <c r="N254" i="1"/>
  <c r="AO254" i="1"/>
  <c r="AQ254" i="1"/>
  <c r="AR254" i="1"/>
  <c r="AS254" i="1"/>
  <c r="AX254" i="1"/>
  <c r="AY254" i="1"/>
  <c r="BA254" i="1"/>
  <c r="L255" i="1"/>
  <c r="N255" i="1" s="1"/>
  <c r="BG255" i="1" s="1"/>
  <c r="AO255" i="1"/>
  <c r="E255" i="1" s="1"/>
  <c r="AP255" i="1"/>
  <c r="H255" i="1" s="1"/>
  <c r="AQ255" i="1"/>
  <c r="AR255" i="1"/>
  <c r="AS255" i="1"/>
  <c r="AX255" i="1"/>
  <c r="AY255" i="1"/>
  <c r="BB255" i="1" s="1"/>
  <c r="BA255" i="1"/>
  <c r="L265" i="1"/>
  <c r="N265" i="1"/>
  <c r="AO265" i="1"/>
  <c r="AQ265" i="1"/>
  <c r="AR265" i="1"/>
  <c r="AS265" i="1"/>
  <c r="AX265" i="1"/>
  <c r="AY265" i="1" s="1"/>
  <c r="BB265" i="1" s="1"/>
  <c r="BA265" i="1"/>
  <c r="L266" i="1"/>
  <c r="N266" i="1" s="1"/>
  <c r="AO266" i="1"/>
  <c r="AQ266" i="1"/>
  <c r="AR266" i="1"/>
  <c r="AS266" i="1"/>
  <c r="AX266" i="1"/>
  <c r="AY266" i="1" s="1"/>
  <c r="BB266" i="1" s="1"/>
  <c r="BA266" i="1"/>
  <c r="L267" i="1"/>
  <c r="N267" i="1"/>
  <c r="AO267" i="1"/>
  <c r="AQ267" i="1"/>
  <c r="AR267" i="1"/>
  <c r="AS267" i="1"/>
  <c r="AX267" i="1"/>
  <c r="AY267" i="1"/>
  <c r="BA267" i="1"/>
  <c r="L268" i="1"/>
  <c r="N268" i="1" s="1"/>
  <c r="BG268" i="1" s="1"/>
  <c r="AO268" i="1"/>
  <c r="E268" i="1" s="1"/>
  <c r="AP268" i="1"/>
  <c r="H268" i="1" s="1"/>
  <c r="AQ268" i="1"/>
  <c r="AR268" i="1"/>
  <c r="AS268" i="1"/>
  <c r="AX268" i="1"/>
  <c r="AY268" i="1"/>
  <c r="BB268" i="1" s="1"/>
  <c r="BA268" i="1"/>
  <c r="L269" i="1"/>
  <c r="N269" i="1"/>
  <c r="AO269" i="1"/>
  <c r="AQ269" i="1"/>
  <c r="AR269" i="1"/>
  <c r="AS269" i="1"/>
  <c r="AX269" i="1"/>
  <c r="AY269" i="1" s="1"/>
  <c r="BA269" i="1"/>
  <c r="L279" i="1"/>
  <c r="N279" i="1" s="1"/>
  <c r="AO279" i="1"/>
  <c r="AQ279" i="1"/>
  <c r="AR279" i="1"/>
  <c r="AS279" i="1"/>
  <c r="AX279" i="1"/>
  <c r="AY279" i="1" s="1"/>
  <c r="BB279" i="1" s="1"/>
  <c r="BA279" i="1"/>
  <c r="L280" i="1"/>
  <c r="N280" i="1"/>
  <c r="BG280" i="1" s="1"/>
  <c r="AO280" i="1"/>
  <c r="E280" i="1" s="1"/>
  <c r="AP280" i="1"/>
  <c r="AQ280" i="1"/>
  <c r="AR280" i="1"/>
  <c r="AT280" i="1" s="1"/>
  <c r="J280" i="1" s="1"/>
  <c r="AU280" i="1" s="1"/>
  <c r="AS280" i="1"/>
  <c r="AX280" i="1"/>
  <c r="AY280" i="1"/>
  <c r="BB280" i="1" s="1"/>
  <c r="BA280" i="1"/>
  <c r="L281" i="1"/>
  <c r="N281" i="1" s="1"/>
  <c r="BG281" i="1" s="1"/>
  <c r="AO281" i="1"/>
  <c r="E281" i="1" s="1"/>
  <c r="AP281" i="1"/>
  <c r="H281" i="1" s="1"/>
  <c r="AQ281" i="1"/>
  <c r="AR281" i="1"/>
  <c r="AS281" i="1"/>
  <c r="AX281" i="1"/>
  <c r="AY281" i="1" s="1"/>
  <c r="BB281" i="1" s="1"/>
  <c r="BA281" i="1"/>
  <c r="L282" i="1"/>
  <c r="N282" i="1"/>
  <c r="BG282" i="1" s="1"/>
  <c r="AO282" i="1"/>
  <c r="E282" i="1" s="1"/>
  <c r="AP282" i="1"/>
  <c r="H282" i="1" s="1"/>
  <c r="AQ282" i="1"/>
  <c r="AR282" i="1"/>
  <c r="AT282" i="1" s="1"/>
  <c r="J282" i="1" s="1"/>
  <c r="AU282" i="1" s="1"/>
  <c r="AS282" i="1"/>
  <c r="AX282" i="1"/>
  <c r="AY282" i="1" s="1"/>
  <c r="BA282" i="1"/>
  <c r="L283" i="1"/>
  <c r="N283" i="1" s="1"/>
  <c r="AO283" i="1"/>
  <c r="AQ283" i="1"/>
  <c r="AR283" i="1"/>
  <c r="AS283" i="1"/>
  <c r="AX283" i="1"/>
  <c r="AY283" i="1"/>
  <c r="BA283" i="1"/>
  <c r="L293" i="1"/>
  <c r="N293" i="1" s="1"/>
  <c r="BG293" i="1" s="1"/>
  <c r="AO293" i="1"/>
  <c r="E293" i="1" s="1"/>
  <c r="AP293" i="1"/>
  <c r="AQ293" i="1"/>
  <c r="AR293" i="1"/>
  <c r="AS293" i="1"/>
  <c r="AX293" i="1"/>
  <c r="AY293" i="1" s="1"/>
  <c r="BB293" i="1" s="1"/>
  <c r="BA293" i="1"/>
  <c r="L294" i="1"/>
  <c r="N294" i="1" s="1"/>
  <c r="AO294" i="1"/>
  <c r="AQ294" i="1"/>
  <c r="AR294" i="1"/>
  <c r="AS294" i="1"/>
  <c r="AX294" i="1"/>
  <c r="AY294" i="1"/>
  <c r="BA294" i="1"/>
  <c r="L295" i="1"/>
  <c r="N295" i="1" s="1"/>
  <c r="BG295" i="1" s="1"/>
  <c r="AO295" i="1"/>
  <c r="E295" i="1" s="1"/>
  <c r="AP295" i="1"/>
  <c r="H295" i="1" s="1"/>
  <c r="AQ295" i="1"/>
  <c r="AR295" i="1"/>
  <c r="AS295" i="1"/>
  <c r="AX295" i="1"/>
  <c r="AY295" i="1"/>
  <c r="BB295" i="1" s="1"/>
  <c r="BA295" i="1"/>
  <c r="L296" i="1"/>
  <c r="N296" i="1" s="1"/>
  <c r="AO296" i="1"/>
  <c r="E296" i="1" s="1"/>
  <c r="AP296" i="1"/>
  <c r="AQ296" i="1"/>
  <c r="AR296" i="1"/>
  <c r="AS296" i="1"/>
  <c r="AT296" i="1"/>
  <c r="J296" i="1" s="1"/>
  <c r="AU296" i="1" s="1"/>
  <c r="AX296" i="1"/>
  <c r="AY296" i="1"/>
  <c r="BA296" i="1"/>
  <c r="L297" i="1"/>
  <c r="N297" i="1" s="1"/>
  <c r="BG297" i="1" s="1"/>
  <c r="AO297" i="1"/>
  <c r="E297" i="1" s="1"/>
  <c r="AP297" i="1"/>
  <c r="AQ297" i="1"/>
  <c r="AR297" i="1"/>
  <c r="AS297" i="1"/>
  <c r="AX297" i="1"/>
  <c r="AY297" i="1" s="1"/>
  <c r="BB297" i="1" s="1"/>
  <c r="BA297" i="1"/>
  <c r="L298" i="1"/>
  <c r="N298" i="1" s="1"/>
  <c r="AO298" i="1"/>
  <c r="AQ298" i="1"/>
  <c r="AR298" i="1"/>
  <c r="AS298" i="1"/>
  <c r="AX298" i="1"/>
  <c r="AY298" i="1"/>
  <c r="BA298" i="1"/>
  <c r="L308" i="1"/>
  <c r="N308" i="1" s="1"/>
  <c r="BG308" i="1" s="1"/>
  <c r="AO308" i="1"/>
  <c r="E308" i="1" s="1"/>
  <c r="AP308" i="1"/>
  <c r="H308" i="1" s="1"/>
  <c r="AQ308" i="1"/>
  <c r="AR308" i="1"/>
  <c r="AS308" i="1"/>
  <c r="AX308" i="1"/>
  <c r="AY308" i="1"/>
  <c r="BB308" i="1" s="1"/>
  <c r="BA308" i="1"/>
  <c r="L309" i="1"/>
  <c r="N309" i="1" s="1"/>
  <c r="AO309" i="1"/>
  <c r="E309" i="1" s="1"/>
  <c r="AP309" i="1"/>
  <c r="H309" i="1" s="1"/>
  <c r="AQ309" i="1"/>
  <c r="AR309" i="1"/>
  <c r="AS309" i="1"/>
  <c r="AX309" i="1"/>
  <c r="AY309" i="1" s="1"/>
  <c r="BB309" i="1" s="1"/>
  <c r="BA309" i="1"/>
  <c r="L310" i="1"/>
  <c r="N310" i="1" s="1"/>
  <c r="BG310" i="1" s="1"/>
  <c r="AO310" i="1"/>
  <c r="E310" i="1" s="1"/>
  <c r="AP310" i="1"/>
  <c r="H310" i="1" s="1"/>
  <c r="AQ310" i="1"/>
  <c r="AR310" i="1"/>
  <c r="AS310" i="1"/>
  <c r="AX310" i="1"/>
  <c r="AY310" i="1" s="1"/>
  <c r="BB310" i="1" s="1"/>
  <c r="BA310" i="1"/>
  <c r="L311" i="1"/>
  <c r="N311" i="1" s="1"/>
  <c r="AO311" i="1"/>
  <c r="AQ311" i="1"/>
  <c r="AR311" i="1"/>
  <c r="AS311" i="1"/>
  <c r="AX311" i="1"/>
  <c r="AY311" i="1"/>
  <c r="BA311" i="1"/>
  <c r="E312" i="1"/>
  <c r="L312" i="1"/>
  <c r="N312" i="1" s="1"/>
  <c r="AO312" i="1"/>
  <c r="AP312" i="1" s="1"/>
  <c r="AQ312" i="1"/>
  <c r="AR312" i="1"/>
  <c r="AS312" i="1"/>
  <c r="AX312" i="1"/>
  <c r="AY312" i="1"/>
  <c r="BA312" i="1"/>
  <c r="L322" i="1"/>
  <c r="N322" i="1"/>
  <c r="AO322" i="1"/>
  <c r="AQ322" i="1"/>
  <c r="AR322" i="1"/>
  <c r="AS322" i="1"/>
  <c r="AX322" i="1"/>
  <c r="AY322" i="1" s="1"/>
  <c r="BB322" i="1" s="1"/>
  <c r="BA322" i="1"/>
  <c r="E323" i="1"/>
  <c r="L323" i="1"/>
  <c r="N323" i="1" s="1"/>
  <c r="BG323" i="1" s="1"/>
  <c r="AO323" i="1"/>
  <c r="AP323" i="1" s="1"/>
  <c r="AQ323" i="1"/>
  <c r="AR323" i="1"/>
  <c r="AS323" i="1"/>
  <c r="AX323" i="1"/>
  <c r="AY323" i="1"/>
  <c r="BA323" i="1"/>
  <c r="L324" i="1"/>
  <c r="N324" i="1" s="1"/>
  <c r="AO324" i="1"/>
  <c r="AQ324" i="1"/>
  <c r="AR324" i="1"/>
  <c r="AS324" i="1"/>
  <c r="AX324" i="1"/>
  <c r="AY324" i="1"/>
  <c r="BA324" i="1"/>
  <c r="L325" i="1"/>
  <c r="N325" i="1" s="1"/>
  <c r="AO325" i="1"/>
  <c r="AQ325" i="1"/>
  <c r="AR325" i="1"/>
  <c r="AS325" i="1"/>
  <c r="AX325" i="1"/>
  <c r="AY325" i="1"/>
  <c r="BA325" i="1"/>
  <c r="L326" i="1"/>
  <c r="N326" i="1" s="1"/>
  <c r="AO326" i="1"/>
  <c r="AQ326" i="1"/>
  <c r="AR326" i="1"/>
  <c r="AS326" i="1"/>
  <c r="AX326" i="1"/>
  <c r="AY326" i="1"/>
  <c r="BA326" i="1"/>
  <c r="L336" i="1"/>
  <c r="N336" i="1"/>
  <c r="AO336" i="1"/>
  <c r="AP336" i="1" s="1"/>
  <c r="AQ336" i="1"/>
  <c r="AR336" i="1"/>
  <c r="AS336" i="1"/>
  <c r="AT336" i="1" s="1"/>
  <c r="J336" i="1" s="1"/>
  <c r="AU336" i="1" s="1"/>
  <c r="AX336" i="1"/>
  <c r="AY336" i="1"/>
  <c r="BA336" i="1"/>
  <c r="L337" i="1"/>
  <c r="N337" i="1"/>
  <c r="AO337" i="1"/>
  <c r="AQ337" i="1"/>
  <c r="AR337" i="1"/>
  <c r="AS337" i="1"/>
  <c r="AX337" i="1"/>
  <c r="AY337" i="1" s="1"/>
  <c r="BB337" i="1" s="1"/>
  <c r="BA337" i="1"/>
  <c r="L338" i="1"/>
  <c r="N338" i="1" s="1"/>
  <c r="AO338" i="1"/>
  <c r="AQ338" i="1"/>
  <c r="AR338" i="1"/>
  <c r="AS338" i="1"/>
  <c r="AX338" i="1"/>
  <c r="AY338" i="1" s="1"/>
  <c r="BA338" i="1"/>
  <c r="L339" i="1"/>
  <c r="N339" i="1"/>
  <c r="AO339" i="1"/>
  <c r="AQ339" i="1"/>
  <c r="AR339" i="1"/>
  <c r="AS339" i="1"/>
  <c r="AX339" i="1"/>
  <c r="AY339" i="1"/>
  <c r="BA339" i="1"/>
  <c r="E340" i="1"/>
  <c r="L340" i="1"/>
  <c r="N340" i="1"/>
  <c r="AO340" i="1"/>
  <c r="AP340" i="1" s="1"/>
  <c r="AQ340" i="1"/>
  <c r="AR340" i="1"/>
  <c r="AS340" i="1"/>
  <c r="AX340" i="1"/>
  <c r="AY340" i="1"/>
  <c r="BA340" i="1"/>
  <c r="L350" i="1"/>
  <c r="N350" i="1"/>
  <c r="AO350" i="1"/>
  <c r="AQ350" i="1"/>
  <c r="AR350" i="1"/>
  <c r="AS350" i="1"/>
  <c r="AX350" i="1"/>
  <c r="AY350" i="1" s="1"/>
  <c r="BB350" i="1" s="1"/>
  <c r="BA350" i="1"/>
  <c r="E351" i="1"/>
  <c r="BG351" i="1" s="1"/>
  <c r="L351" i="1"/>
  <c r="N351" i="1" s="1"/>
  <c r="AO351" i="1"/>
  <c r="AP351" i="1" s="1"/>
  <c r="AQ351" i="1"/>
  <c r="AR351" i="1"/>
  <c r="AS351" i="1"/>
  <c r="AX351" i="1"/>
  <c r="AY351" i="1"/>
  <c r="BA351" i="1"/>
  <c r="L352" i="1"/>
  <c r="N352" i="1"/>
  <c r="AO352" i="1"/>
  <c r="E352" i="1" s="1"/>
  <c r="AQ352" i="1"/>
  <c r="AR352" i="1"/>
  <c r="AS352" i="1"/>
  <c r="AX352" i="1"/>
  <c r="AY352" i="1" s="1"/>
  <c r="BB352" i="1" s="1"/>
  <c r="BA352" i="1"/>
  <c r="L353" i="1"/>
  <c r="N353" i="1" s="1"/>
  <c r="AO353" i="1"/>
  <c r="AQ353" i="1"/>
  <c r="AR353" i="1"/>
  <c r="AS353" i="1"/>
  <c r="AX353" i="1"/>
  <c r="AY353" i="1" s="1"/>
  <c r="BA353" i="1"/>
  <c r="BB353" i="1"/>
  <c r="L354" i="1"/>
  <c r="N354" i="1"/>
  <c r="AO354" i="1"/>
  <c r="AQ354" i="1"/>
  <c r="AR354" i="1"/>
  <c r="AS354" i="1"/>
  <c r="AX354" i="1"/>
  <c r="AY354" i="1" s="1"/>
  <c r="BA354" i="1"/>
  <c r="BB354" i="1"/>
  <c r="L355" i="1"/>
  <c r="N355" i="1"/>
  <c r="AO355" i="1"/>
  <c r="AQ355" i="1"/>
  <c r="AR355" i="1"/>
  <c r="AS355" i="1"/>
  <c r="AX355" i="1"/>
  <c r="AY355" i="1" s="1"/>
  <c r="BA355" i="1"/>
  <c r="E366" i="1"/>
  <c r="L366" i="1"/>
  <c r="N366" i="1" s="1"/>
  <c r="AO366" i="1"/>
  <c r="AP366" i="1"/>
  <c r="H366" i="1" s="1"/>
  <c r="AQ366" i="1"/>
  <c r="AR366" i="1"/>
  <c r="AS366" i="1"/>
  <c r="AX366" i="1"/>
  <c r="AY366" i="1" s="1"/>
  <c r="BA366" i="1"/>
  <c r="BB366" i="1" s="1"/>
  <c r="L367" i="1"/>
  <c r="N367" i="1"/>
  <c r="AO367" i="1"/>
  <c r="AQ367" i="1"/>
  <c r="AR367" i="1"/>
  <c r="AS367" i="1"/>
  <c r="AX367" i="1"/>
  <c r="AY367" i="1" s="1"/>
  <c r="BA367" i="1"/>
  <c r="L368" i="1"/>
  <c r="N368" i="1"/>
  <c r="AO368" i="1"/>
  <c r="E368" i="1" s="1"/>
  <c r="AQ368" i="1"/>
  <c r="AR368" i="1"/>
  <c r="AS368" i="1"/>
  <c r="AX368" i="1"/>
  <c r="AY368" i="1" s="1"/>
  <c r="BB368" i="1" s="1"/>
  <c r="BA368" i="1"/>
  <c r="L369" i="1"/>
  <c r="N369" i="1"/>
  <c r="AO369" i="1"/>
  <c r="AQ369" i="1"/>
  <c r="AR369" i="1"/>
  <c r="AS369" i="1"/>
  <c r="AX369" i="1"/>
  <c r="AY369" i="1" s="1"/>
  <c r="BA369" i="1"/>
  <c r="E370" i="1"/>
  <c r="BG370" i="1" s="1"/>
  <c r="L370" i="1"/>
  <c r="N370" i="1" s="1"/>
  <c r="AO370" i="1"/>
  <c r="AP370" i="1"/>
  <c r="H370" i="1" s="1"/>
  <c r="AQ370" i="1"/>
  <c r="AT370" i="1" s="1"/>
  <c r="J370" i="1" s="1"/>
  <c r="AU370" i="1" s="1"/>
  <c r="AR370" i="1"/>
  <c r="AS370" i="1"/>
  <c r="AX370" i="1"/>
  <c r="AY370" i="1" s="1"/>
  <c r="BA370" i="1"/>
  <c r="L380" i="1"/>
  <c r="N380" i="1"/>
  <c r="AO380" i="1"/>
  <c r="AQ380" i="1"/>
  <c r="AR380" i="1"/>
  <c r="AS380" i="1"/>
  <c r="AX380" i="1"/>
  <c r="AY380" i="1" s="1"/>
  <c r="BB380" i="1" s="1"/>
  <c r="BA380" i="1"/>
  <c r="L381" i="1"/>
  <c r="N381" i="1"/>
  <c r="AO381" i="1"/>
  <c r="AQ381" i="1"/>
  <c r="AR381" i="1"/>
  <c r="AS381" i="1"/>
  <c r="AX381" i="1"/>
  <c r="AY381" i="1" s="1"/>
  <c r="BB381" i="1" s="1"/>
  <c r="BA381" i="1"/>
  <c r="L382" i="1"/>
  <c r="N382" i="1"/>
  <c r="AO382" i="1"/>
  <c r="AQ382" i="1"/>
  <c r="AR382" i="1"/>
  <c r="AS382" i="1"/>
  <c r="AX382" i="1"/>
  <c r="AY382" i="1" s="1"/>
  <c r="BB382" i="1" s="1"/>
  <c r="BA382" i="1"/>
  <c r="E383" i="1"/>
  <c r="L383" i="1"/>
  <c r="N383" i="1"/>
  <c r="AO383" i="1"/>
  <c r="AP383" i="1"/>
  <c r="H383" i="1" s="1"/>
  <c r="AQ383" i="1"/>
  <c r="AR383" i="1"/>
  <c r="AS383" i="1"/>
  <c r="AX383" i="1"/>
  <c r="AY383" i="1" s="1"/>
  <c r="BA383" i="1"/>
  <c r="BB383" i="1" s="1"/>
  <c r="L384" i="1"/>
  <c r="N384" i="1" s="1"/>
  <c r="AO384" i="1"/>
  <c r="AQ384" i="1"/>
  <c r="AR384" i="1"/>
  <c r="AS384" i="1"/>
  <c r="AX384" i="1"/>
  <c r="AY384" i="1" s="1"/>
  <c r="BA384" i="1"/>
  <c r="BB384" i="1"/>
  <c r="L394" i="1"/>
  <c r="N394" i="1"/>
  <c r="AO394" i="1"/>
  <c r="AQ394" i="1"/>
  <c r="AR394" i="1"/>
  <c r="AS394" i="1"/>
  <c r="AX394" i="1"/>
  <c r="AY394" i="1" s="1"/>
  <c r="BB394" i="1" s="1"/>
  <c r="BA394" i="1"/>
  <c r="E395" i="1"/>
  <c r="L395" i="1"/>
  <c r="N395" i="1" s="1"/>
  <c r="AO395" i="1"/>
  <c r="AP395" i="1" s="1"/>
  <c r="AQ395" i="1"/>
  <c r="AR395" i="1"/>
  <c r="AS395" i="1"/>
  <c r="AX395" i="1"/>
  <c r="AY395" i="1" s="1"/>
  <c r="BA395" i="1"/>
  <c r="E396" i="1"/>
  <c r="L396" i="1"/>
  <c r="N396" i="1"/>
  <c r="AO396" i="1"/>
  <c r="AP396" i="1" s="1"/>
  <c r="H396" i="1" s="1"/>
  <c r="AQ396" i="1"/>
  <c r="AR396" i="1"/>
  <c r="AS396" i="1"/>
  <c r="AX396" i="1"/>
  <c r="AY396" i="1" s="1"/>
  <c r="BA396" i="1"/>
  <c r="BB396" i="1"/>
  <c r="L397" i="1"/>
  <c r="N397" i="1" s="1"/>
  <c r="AO397" i="1"/>
  <c r="AQ397" i="1"/>
  <c r="AR397" i="1"/>
  <c r="AS397" i="1"/>
  <c r="AX397" i="1"/>
  <c r="AY397" i="1" s="1"/>
  <c r="BA397" i="1"/>
  <c r="BB397" i="1" s="1"/>
  <c r="L398" i="1"/>
  <c r="N398" i="1"/>
  <c r="AO398" i="1"/>
  <c r="AQ398" i="1"/>
  <c r="AR398" i="1"/>
  <c r="AS398" i="1"/>
  <c r="AX398" i="1"/>
  <c r="AY398" i="1" s="1"/>
  <c r="BA398" i="1"/>
  <c r="BB398" i="1"/>
  <c r="L408" i="1"/>
  <c r="N408" i="1"/>
  <c r="AO408" i="1"/>
  <c r="AQ408" i="1"/>
  <c r="AR408" i="1"/>
  <c r="AS408" i="1"/>
  <c r="AX408" i="1"/>
  <c r="AY408" i="1" s="1"/>
  <c r="BA408" i="1"/>
  <c r="E409" i="1"/>
  <c r="L409" i="1"/>
  <c r="N409" i="1" s="1"/>
  <c r="AO409" i="1"/>
  <c r="AP409" i="1"/>
  <c r="H409" i="1" s="1"/>
  <c r="AQ409" i="1"/>
  <c r="AR409" i="1"/>
  <c r="AS409" i="1"/>
  <c r="AX409" i="1"/>
  <c r="AY409" i="1" s="1"/>
  <c r="BA409" i="1"/>
  <c r="L410" i="1"/>
  <c r="N410" i="1"/>
  <c r="AO410" i="1"/>
  <c r="AQ410" i="1"/>
  <c r="AR410" i="1"/>
  <c r="AS410" i="1"/>
  <c r="AX410" i="1"/>
  <c r="AY410" i="1" s="1"/>
  <c r="BA410" i="1"/>
  <c r="L411" i="1"/>
  <c r="N411" i="1"/>
  <c r="AO411" i="1"/>
  <c r="AQ411" i="1"/>
  <c r="AR411" i="1"/>
  <c r="AS411" i="1"/>
  <c r="AX411" i="1"/>
  <c r="AY411" i="1" s="1"/>
  <c r="BA411" i="1"/>
  <c r="L412" i="1"/>
  <c r="N412" i="1" s="1"/>
  <c r="AO412" i="1"/>
  <c r="AQ412" i="1"/>
  <c r="AR412" i="1"/>
  <c r="AS412" i="1"/>
  <c r="AX412" i="1"/>
  <c r="AY412" i="1" s="1"/>
  <c r="BA412" i="1"/>
  <c r="L422" i="1"/>
  <c r="N422" i="1"/>
  <c r="AO422" i="1"/>
  <c r="AQ422" i="1"/>
  <c r="AR422" i="1"/>
  <c r="AS422" i="1"/>
  <c r="AX422" i="1"/>
  <c r="AY422" i="1" s="1"/>
  <c r="BA422" i="1"/>
  <c r="L423" i="1"/>
  <c r="N423" i="1"/>
  <c r="AO423" i="1"/>
  <c r="AQ423" i="1"/>
  <c r="AR423" i="1"/>
  <c r="AS423" i="1"/>
  <c r="AX423" i="1"/>
  <c r="AY423" i="1" s="1"/>
  <c r="BB423" i="1" s="1"/>
  <c r="BA423" i="1"/>
  <c r="L424" i="1"/>
  <c r="N424" i="1"/>
  <c r="AO424" i="1"/>
  <c r="AQ424" i="1"/>
  <c r="AR424" i="1"/>
  <c r="AS424" i="1"/>
  <c r="AX424" i="1"/>
  <c r="AY424" i="1" s="1"/>
  <c r="BB424" i="1" s="1"/>
  <c r="BA424" i="1"/>
  <c r="E425" i="1"/>
  <c r="L425" i="1"/>
  <c r="N425" i="1" s="1"/>
  <c r="AO425" i="1"/>
  <c r="AP425" i="1"/>
  <c r="AQ425" i="1"/>
  <c r="AR425" i="1"/>
  <c r="AS425" i="1"/>
  <c r="AX425" i="1"/>
  <c r="AY425" i="1" s="1"/>
  <c r="BA425" i="1"/>
  <c r="L426" i="1"/>
  <c r="N426" i="1"/>
  <c r="AO426" i="1"/>
  <c r="AQ426" i="1"/>
  <c r="AR426" i="1"/>
  <c r="AS426" i="1"/>
  <c r="AX426" i="1"/>
  <c r="AY426" i="1" s="1"/>
  <c r="BA426" i="1"/>
  <c r="L427" i="1"/>
  <c r="N427" i="1"/>
  <c r="AO427" i="1"/>
  <c r="AQ427" i="1"/>
  <c r="AR427" i="1"/>
  <c r="AS427" i="1"/>
  <c r="AX427" i="1"/>
  <c r="AY427" i="1" s="1"/>
  <c r="BB427" i="1" s="1"/>
  <c r="BA427" i="1"/>
  <c r="L437" i="1"/>
  <c r="N437" i="1"/>
  <c r="AO437" i="1"/>
  <c r="AQ437" i="1"/>
  <c r="AR437" i="1"/>
  <c r="AS437" i="1"/>
  <c r="AX437" i="1"/>
  <c r="AY437" i="1" s="1"/>
  <c r="BB437" i="1" s="1"/>
  <c r="BA437" i="1"/>
  <c r="E438" i="1"/>
  <c r="L438" i="1"/>
  <c r="N438" i="1"/>
  <c r="AO438" i="1"/>
  <c r="AP438" i="1"/>
  <c r="AQ438" i="1"/>
  <c r="AR438" i="1"/>
  <c r="AT438" i="1" s="1"/>
  <c r="J438" i="1" s="1"/>
  <c r="AU438" i="1" s="1"/>
  <c r="AS438" i="1"/>
  <c r="AX438" i="1"/>
  <c r="AY438" i="1" s="1"/>
  <c r="BA438" i="1"/>
  <c r="L439" i="1"/>
  <c r="N439" i="1"/>
  <c r="AO439" i="1"/>
  <c r="AQ439" i="1"/>
  <c r="AR439" i="1"/>
  <c r="AS439" i="1"/>
  <c r="AX439" i="1"/>
  <c r="AY439" i="1" s="1"/>
  <c r="BA439" i="1"/>
  <c r="L440" i="1"/>
  <c r="N440" i="1"/>
  <c r="AO440" i="1"/>
  <c r="AP440" i="1" s="1"/>
  <c r="AQ440" i="1"/>
  <c r="AR440" i="1"/>
  <c r="AS440" i="1"/>
  <c r="AX440" i="1"/>
  <c r="AY440" i="1" s="1"/>
  <c r="BB440" i="1" s="1"/>
  <c r="BA440" i="1"/>
  <c r="E441" i="1"/>
  <c r="L441" i="1"/>
  <c r="N441" i="1" s="1"/>
  <c r="AO441" i="1"/>
  <c r="AP441" i="1"/>
  <c r="H441" i="1" s="1"/>
  <c r="AQ441" i="1"/>
  <c r="AR441" i="1"/>
  <c r="AS441" i="1"/>
  <c r="AX441" i="1"/>
  <c r="AY441" i="1" s="1"/>
  <c r="BB441" i="1" s="1"/>
  <c r="BA441" i="1"/>
  <c r="L451" i="1"/>
  <c r="N451" i="1"/>
  <c r="AO451" i="1"/>
  <c r="E451" i="1" s="1"/>
  <c r="AP451" i="1"/>
  <c r="H451" i="1" s="1"/>
  <c r="AQ451" i="1"/>
  <c r="AR451" i="1"/>
  <c r="AT451" i="1" s="1"/>
  <c r="J451" i="1" s="1"/>
  <c r="AU451" i="1" s="1"/>
  <c r="AS451" i="1"/>
  <c r="AX451" i="1"/>
  <c r="AY451" i="1" s="1"/>
  <c r="BA451" i="1"/>
  <c r="BB451" i="1" s="1"/>
  <c r="L452" i="1"/>
  <c r="N452" i="1" s="1"/>
  <c r="AO452" i="1"/>
  <c r="AQ452" i="1"/>
  <c r="AR452" i="1"/>
  <c r="AS452" i="1"/>
  <c r="AX452" i="1"/>
  <c r="AY452" i="1" s="1"/>
  <c r="BA452" i="1"/>
  <c r="BB452" i="1" s="1"/>
  <c r="L453" i="1"/>
  <c r="N453" i="1"/>
  <c r="AO453" i="1"/>
  <c r="AP453" i="1" s="1"/>
  <c r="AQ453" i="1"/>
  <c r="AR453" i="1"/>
  <c r="AS453" i="1"/>
  <c r="AX453" i="1"/>
  <c r="AY453" i="1" s="1"/>
  <c r="BB453" i="1" s="1"/>
  <c r="BA453" i="1"/>
  <c r="L454" i="1"/>
  <c r="N454" i="1"/>
  <c r="AO454" i="1"/>
  <c r="AQ454" i="1"/>
  <c r="AR454" i="1"/>
  <c r="AS454" i="1"/>
  <c r="AX454" i="1"/>
  <c r="AY454" i="1" s="1"/>
  <c r="BA454" i="1"/>
  <c r="E455" i="1"/>
  <c r="L455" i="1"/>
  <c r="N455" i="1"/>
  <c r="AO455" i="1"/>
  <c r="AP455" i="1" s="1"/>
  <c r="H455" i="1" s="1"/>
  <c r="AQ455" i="1"/>
  <c r="AR455" i="1"/>
  <c r="AT455" i="1" s="1"/>
  <c r="J455" i="1" s="1"/>
  <c r="AU455" i="1" s="1"/>
  <c r="AS455" i="1"/>
  <c r="AX455" i="1"/>
  <c r="AY455" i="1" s="1"/>
  <c r="BA455" i="1"/>
  <c r="BB455" i="1" s="1"/>
  <c r="L465" i="1"/>
  <c r="N465" i="1" s="1"/>
  <c r="AO465" i="1"/>
  <c r="AQ465" i="1"/>
  <c r="AR465" i="1"/>
  <c r="AS465" i="1"/>
  <c r="AX465" i="1"/>
  <c r="AY465" i="1" s="1"/>
  <c r="BA465" i="1"/>
  <c r="BB465" i="1"/>
  <c r="L466" i="1"/>
  <c r="N466" i="1"/>
  <c r="AO466" i="1"/>
  <c r="AQ466" i="1"/>
  <c r="AR466" i="1"/>
  <c r="AS466" i="1"/>
  <c r="AX466" i="1"/>
  <c r="AY466" i="1" s="1"/>
  <c r="BB466" i="1" s="1"/>
  <c r="BA466" i="1"/>
  <c r="L467" i="1"/>
  <c r="N467" i="1"/>
  <c r="AO467" i="1"/>
  <c r="AQ467" i="1"/>
  <c r="AR467" i="1"/>
  <c r="AS467" i="1"/>
  <c r="AX467" i="1"/>
  <c r="AY467" i="1" s="1"/>
  <c r="BA467" i="1"/>
  <c r="L468" i="1"/>
  <c r="N468" i="1"/>
  <c r="AO468" i="1"/>
  <c r="AP468" i="1" s="1"/>
  <c r="H468" i="1" s="1"/>
  <c r="AQ468" i="1"/>
  <c r="AR468" i="1"/>
  <c r="AS468" i="1"/>
  <c r="AX468" i="1"/>
  <c r="AY468" i="1" s="1"/>
  <c r="BA468" i="1"/>
  <c r="BB468" i="1" s="1"/>
  <c r="L469" i="1"/>
  <c r="N469" i="1"/>
  <c r="AO469" i="1"/>
  <c r="AQ469" i="1"/>
  <c r="AR469" i="1"/>
  <c r="AS469" i="1"/>
  <c r="AX469" i="1"/>
  <c r="AY469" i="1" s="1"/>
  <c r="BA469" i="1"/>
  <c r="BB469" i="1"/>
  <c r="L470" i="1"/>
  <c r="N470" i="1" s="1"/>
  <c r="AO470" i="1"/>
  <c r="AP470" i="1" s="1"/>
  <c r="AQ470" i="1"/>
  <c r="AR470" i="1"/>
  <c r="AS470" i="1"/>
  <c r="AX470" i="1"/>
  <c r="AY470" i="1" s="1"/>
  <c r="BA470" i="1"/>
  <c r="E480" i="1"/>
  <c r="L480" i="1"/>
  <c r="N480" i="1"/>
  <c r="AO480" i="1"/>
  <c r="AP480" i="1"/>
  <c r="H480" i="1" s="1"/>
  <c r="AQ480" i="1"/>
  <c r="AR480" i="1"/>
  <c r="AS480" i="1"/>
  <c r="AT480" i="1"/>
  <c r="J480" i="1" s="1"/>
  <c r="AU480" i="1" s="1"/>
  <c r="AX480" i="1"/>
  <c r="AY480" i="1" s="1"/>
  <c r="BA480" i="1"/>
  <c r="L481" i="1"/>
  <c r="N481" i="1"/>
  <c r="AO481" i="1"/>
  <c r="E481" i="1" s="1"/>
  <c r="AP481" i="1"/>
  <c r="H481" i="1" s="1"/>
  <c r="AQ481" i="1"/>
  <c r="AR481" i="1"/>
  <c r="AS481" i="1"/>
  <c r="AX481" i="1"/>
  <c r="AY481" i="1" s="1"/>
  <c r="BA481" i="1"/>
  <c r="L482" i="1"/>
  <c r="N482" i="1"/>
  <c r="AO482" i="1"/>
  <c r="AQ482" i="1"/>
  <c r="AR482" i="1"/>
  <c r="AS482" i="1"/>
  <c r="AX482" i="1"/>
  <c r="AY482" i="1" s="1"/>
  <c r="BB482" i="1" s="1"/>
  <c r="BA482" i="1"/>
  <c r="L483" i="1"/>
  <c r="N483" i="1" s="1"/>
  <c r="AO483" i="1"/>
  <c r="AP483" i="1" s="1"/>
  <c r="AQ483" i="1"/>
  <c r="AR483" i="1"/>
  <c r="AS483" i="1"/>
  <c r="AX483" i="1"/>
  <c r="AY483" i="1" s="1"/>
  <c r="BA483" i="1"/>
  <c r="E484" i="1"/>
  <c r="L484" i="1"/>
  <c r="N484" i="1" s="1"/>
  <c r="AO484" i="1"/>
  <c r="AP484" i="1"/>
  <c r="H484" i="1" s="1"/>
  <c r="AQ484" i="1"/>
  <c r="AR484" i="1"/>
  <c r="AS484" i="1"/>
  <c r="AT484" i="1"/>
  <c r="J484" i="1" s="1"/>
  <c r="AU484" i="1" s="1"/>
  <c r="AX484" i="1"/>
  <c r="AY484" i="1" s="1"/>
  <c r="BB484" i="1" s="1"/>
  <c r="BA484" i="1"/>
  <c r="H494" i="1"/>
  <c r="L494" i="1"/>
  <c r="N494" i="1" s="1"/>
  <c r="AO494" i="1"/>
  <c r="E494" i="1" s="1"/>
  <c r="AP494" i="1"/>
  <c r="AQ494" i="1"/>
  <c r="AR494" i="1"/>
  <c r="AS494" i="1"/>
  <c r="AX494" i="1"/>
  <c r="AY494" i="1" s="1"/>
  <c r="BA494" i="1"/>
  <c r="BB494" i="1" s="1"/>
  <c r="L495" i="1"/>
  <c r="N495" i="1"/>
  <c r="AO495" i="1"/>
  <c r="AQ495" i="1"/>
  <c r="AR495" i="1"/>
  <c r="AS495" i="1"/>
  <c r="AX495" i="1"/>
  <c r="AY495" i="1" s="1"/>
  <c r="BA495" i="1"/>
  <c r="L496" i="1"/>
  <c r="N496" i="1" s="1"/>
  <c r="AO496" i="1"/>
  <c r="AP496" i="1" s="1"/>
  <c r="AQ496" i="1"/>
  <c r="AR496" i="1"/>
  <c r="AS496" i="1"/>
  <c r="AX496" i="1"/>
  <c r="AY496" i="1" s="1"/>
  <c r="BB496" i="1" s="1"/>
  <c r="BA496" i="1"/>
  <c r="E497" i="1"/>
  <c r="L497" i="1"/>
  <c r="N497" i="1" s="1"/>
  <c r="AO497" i="1"/>
  <c r="AP497" i="1"/>
  <c r="H497" i="1" s="1"/>
  <c r="AQ497" i="1"/>
  <c r="AR497" i="1"/>
  <c r="AS497" i="1"/>
  <c r="AX497" i="1"/>
  <c r="AY497" i="1" s="1"/>
  <c r="BB497" i="1" s="1"/>
  <c r="BA497" i="1"/>
  <c r="L498" i="1"/>
  <c r="N498" i="1" s="1"/>
  <c r="AO498" i="1"/>
  <c r="E498" i="1" s="1"/>
  <c r="AP498" i="1"/>
  <c r="H498" i="1" s="1"/>
  <c r="AQ498" i="1"/>
  <c r="AR498" i="1"/>
  <c r="AS498" i="1"/>
  <c r="AX498" i="1"/>
  <c r="AY498" i="1" s="1"/>
  <c r="BA498" i="1"/>
  <c r="BB498" i="1" s="1"/>
  <c r="L508" i="1"/>
  <c r="N508" i="1" s="1"/>
  <c r="AO508" i="1"/>
  <c r="AQ508" i="1"/>
  <c r="AR508" i="1"/>
  <c r="AS508" i="1"/>
  <c r="AX508" i="1"/>
  <c r="AY508" i="1" s="1"/>
  <c r="BA508" i="1"/>
  <c r="BB508" i="1"/>
  <c r="L509" i="1"/>
  <c r="N509" i="1"/>
  <c r="AO509" i="1"/>
  <c r="AP509" i="1" s="1"/>
  <c r="AQ509" i="1"/>
  <c r="AR509" i="1"/>
  <c r="AS509" i="1"/>
  <c r="AX509" i="1"/>
  <c r="AY509" i="1" s="1"/>
  <c r="BA509" i="1"/>
  <c r="L510" i="1"/>
  <c r="N510" i="1" s="1"/>
  <c r="AO510" i="1"/>
  <c r="AQ510" i="1"/>
  <c r="AR510" i="1"/>
  <c r="AS510" i="1"/>
  <c r="AX510" i="1"/>
  <c r="AY510" i="1" s="1"/>
  <c r="BA510" i="1"/>
  <c r="L511" i="1"/>
  <c r="N511" i="1"/>
  <c r="AO511" i="1"/>
  <c r="AQ511" i="1"/>
  <c r="AR511" i="1"/>
  <c r="AS511" i="1"/>
  <c r="AX511" i="1"/>
  <c r="AY511" i="1" s="1"/>
  <c r="BA511" i="1"/>
  <c r="L512" i="1"/>
  <c r="N512" i="1"/>
  <c r="AO512" i="1"/>
  <c r="AQ512" i="1"/>
  <c r="AR512" i="1"/>
  <c r="AS512" i="1"/>
  <c r="AX512" i="1"/>
  <c r="AY512" i="1" s="1"/>
  <c r="BB512" i="1" s="1"/>
  <c r="BA512" i="1"/>
  <c r="L522" i="1"/>
  <c r="N522" i="1"/>
  <c r="AO522" i="1"/>
  <c r="AP522" i="1" s="1"/>
  <c r="AQ522" i="1"/>
  <c r="AR522" i="1"/>
  <c r="AS522" i="1"/>
  <c r="AX522" i="1"/>
  <c r="AY522" i="1" s="1"/>
  <c r="BB522" i="1" s="1"/>
  <c r="BA522" i="1"/>
  <c r="E523" i="1"/>
  <c r="L523" i="1"/>
  <c r="N523" i="1" s="1"/>
  <c r="AO523" i="1"/>
  <c r="AP523" i="1"/>
  <c r="H523" i="1" s="1"/>
  <c r="AQ523" i="1"/>
  <c r="AR523" i="1"/>
  <c r="AS523" i="1"/>
  <c r="AX523" i="1"/>
  <c r="AY523" i="1" s="1"/>
  <c r="BB523" i="1" s="1"/>
  <c r="BA523" i="1"/>
  <c r="L524" i="1"/>
  <c r="N524" i="1" s="1"/>
  <c r="AO524" i="1"/>
  <c r="E524" i="1" s="1"/>
  <c r="AP524" i="1"/>
  <c r="H524" i="1" s="1"/>
  <c r="AQ524" i="1"/>
  <c r="AR524" i="1"/>
  <c r="AS524" i="1"/>
  <c r="AX524" i="1"/>
  <c r="AY524" i="1" s="1"/>
  <c r="BA524" i="1"/>
  <c r="BB524" i="1" s="1"/>
  <c r="L525" i="1"/>
  <c r="N525" i="1" s="1"/>
  <c r="AO525" i="1"/>
  <c r="AQ525" i="1"/>
  <c r="AR525" i="1"/>
  <c r="AS525" i="1"/>
  <c r="AX525" i="1"/>
  <c r="AY525" i="1" s="1"/>
  <c r="BB525" i="1" s="1"/>
  <c r="BA525" i="1"/>
  <c r="L526" i="1"/>
  <c r="N526" i="1"/>
  <c r="AO526" i="1"/>
  <c r="AP526" i="1" s="1"/>
  <c r="AQ526" i="1"/>
  <c r="AR526" i="1"/>
  <c r="AS526" i="1"/>
  <c r="AX526" i="1"/>
  <c r="AY526" i="1" s="1"/>
  <c r="BB526" i="1" s="1"/>
  <c r="BA526" i="1"/>
  <c r="L527" i="1"/>
  <c r="N527" i="1"/>
  <c r="AO527" i="1"/>
  <c r="E527" i="1" s="1"/>
  <c r="AQ527" i="1"/>
  <c r="AR527" i="1"/>
  <c r="AS527" i="1"/>
  <c r="AX527" i="1"/>
  <c r="AY527" i="1" s="1"/>
  <c r="BA527" i="1"/>
  <c r="L538" i="1"/>
  <c r="N538" i="1"/>
  <c r="AO538" i="1"/>
  <c r="E538" i="1" s="1"/>
  <c r="AQ538" i="1"/>
  <c r="AR538" i="1"/>
  <c r="AS538" i="1"/>
  <c r="AX538" i="1"/>
  <c r="AY538" i="1" s="1"/>
  <c r="BA538" i="1"/>
  <c r="BB538" i="1" s="1"/>
  <c r="L539" i="1"/>
  <c r="N539" i="1" s="1"/>
  <c r="AO539" i="1"/>
  <c r="AQ539" i="1"/>
  <c r="AR539" i="1"/>
  <c r="AS539" i="1"/>
  <c r="AX539" i="1"/>
  <c r="AY539" i="1" s="1"/>
  <c r="BA539" i="1"/>
  <c r="BB539" i="1"/>
  <c r="L540" i="1"/>
  <c r="N540" i="1" s="1"/>
  <c r="AO540" i="1"/>
  <c r="AP540" i="1" s="1"/>
  <c r="AQ540" i="1"/>
  <c r="AR540" i="1"/>
  <c r="AS540" i="1"/>
  <c r="AX540" i="1"/>
  <c r="AY540" i="1" s="1"/>
  <c r="BA540" i="1"/>
  <c r="L541" i="1"/>
  <c r="N541" i="1"/>
  <c r="AO541" i="1"/>
  <c r="AQ541" i="1"/>
  <c r="AR541" i="1"/>
  <c r="AS541" i="1"/>
  <c r="AX541" i="1"/>
  <c r="AY541" i="1" s="1"/>
  <c r="BA541" i="1"/>
  <c r="L542" i="1"/>
  <c r="N542" i="1"/>
  <c r="AO542" i="1"/>
  <c r="AP542" i="1" s="1"/>
  <c r="H542" i="1" s="1"/>
  <c r="AQ542" i="1"/>
  <c r="AR542" i="1"/>
  <c r="AS542" i="1"/>
  <c r="AX542" i="1"/>
  <c r="AY542" i="1" s="1"/>
  <c r="BA542" i="1"/>
  <c r="L543" i="1"/>
  <c r="N543" i="1"/>
  <c r="AO543" i="1"/>
  <c r="AQ543" i="1"/>
  <c r="AR543" i="1"/>
  <c r="AS543" i="1"/>
  <c r="AX543" i="1"/>
  <c r="AY543" i="1" s="1"/>
  <c r="BA543" i="1"/>
  <c r="BB543" i="1"/>
  <c r="L553" i="1"/>
  <c r="N553" i="1" s="1"/>
  <c r="AO553" i="1"/>
  <c r="AP553" i="1" s="1"/>
  <c r="AQ553" i="1"/>
  <c r="AR553" i="1"/>
  <c r="AS553" i="1"/>
  <c r="AX553" i="1"/>
  <c r="AY553" i="1" s="1"/>
  <c r="BA553" i="1"/>
  <c r="E554" i="1"/>
  <c r="L554" i="1"/>
  <c r="N554" i="1" s="1"/>
  <c r="AO554" i="1"/>
  <c r="AP554" i="1"/>
  <c r="H554" i="1" s="1"/>
  <c r="AQ554" i="1"/>
  <c r="AR554" i="1"/>
  <c r="AS554" i="1"/>
  <c r="AT554" i="1"/>
  <c r="J554" i="1" s="1"/>
  <c r="AU554" i="1" s="1"/>
  <c r="AX554" i="1"/>
  <c r="AY554" i="1" s="1"/>
  <c r="BB554" i="1" s="1"/>
  <c r="BA554" i="1"/>
  <c r="H555" i="1"/>
  <c r="L555" i="1"/>
  <c r="N555" i="1" s="1"/>
  <c r="AO555" i="1"/>
  <c r="E555" i="1" s="1"/>
  <c r="AP555" i="1"/>
  <c r="AQ555" i="1"/>
  <c r="AR555" i="1"/>
  <c r="AS555" i="1"/>
  <c r="AX555" i="1"/>
  <c r="AY555" i="1" s="1"/>
  <c r="BA555" i="1"/>
  <c r="L556" i="1"/>
  <c r="N556" i="1"/>
  <c r="AO556" i="1"/>
  <c r="AQ556" i="1"/>
  <c r="AR556" i="1"/>
  <c r="AS556" i="1"/>
  <c r="AX556" i="1"/>
  <c r="AY556" i="1" s="1"/>
  <c r="BB556" i="1" s="1"/>
  <c r="BA556" i="1"/>
  <c r="L557" i="1"/>
  <c r="N557" i="1"/>
  <c r="AO557" i="1"/>
  <c r="AP557" i="1" s="1"/>
  <c r="AQ557" i="1"/>
  <c r="AR557" i="1"/>
  <c r="AS557" i="1"/>
  <c r="AX557" i="1"/>
  <c r="AY557" i="1" s="1"/>
  <c r="BB557" i="1" s="1"/>
  <c r="BA557" i="1"/>
  <c r="E567" i="1"/>
  <c r="L567" i="1"/>
  <c r="N567" i="1" s="1"/>
  <c r="AO567" i="1"/>
  <c r="AP567" i="1"/>
  <c r="H567" i="1" s="1"/>
  <c r="AQ567" i="1"/>
  <c r="AT567" i="1" s="1"/>
  <c r="J567" i="1" s="1"/>
  <c r="AU567" i="1" s="1"/>
  <c r="AR567" i="1"/>
  <c r="AS567" i="1"/>
  <c r="AX567" i="1"/>
  <c r="AY567" i="1" s="1"/>
  <c r="BB567" i="1" s="1"/>
  <c r="BA567" i="1"/>
  <c r="L568" i="1"/>
  <c r="N568" i="1" s="1"/>
  <c r="AO568" i="1"/>
  <c r="E568" i="1" s="1"/>
  <c r="AP568" i="1"/>
  <c r="H568" i="1" s="1"/>
  <c r="AQ568" i="1"/>
  <c r="AR568" i="1"/>
  <c r="AS568" i="1"/>
  <c r="AX568" i="1"/>
  <c r="AY568" i="1" s="1"/>
  <c r="BA568" i="1"/>
  <c r="BB568" i="1" s="1"/>
  <c r="L569" i="1"/>
  <c r="N569" i="1" s="1"/>
  <c r="AO569" i="1"/>
  <c r="AQ569" i="1"/>
  <c r="AR569" i="1"/>
  <c r="AS569" i="1"/>
  <c r="AX569" i="1"/>
  <c r="AY569" i="1" s="1"/>
  <c r="BA569" i="1"/>
  <c r="L570" i="1"/>
  <c r="N570" i="1"/>
  <c r="AO570" i="1"/>
  <c r="AP570" i="1" s="1"/>
  <c r="AQ570" i="1"/>
  <c r="AR570" i="1"/>
  <c r="AS570" i="1"/>
  <c r="AX570" i="1"/>
  <c r="AY570" i="1" s="1"/>
  <c r="BB570" i="1" s="1"/>
  <c r="BA570" i="1"/>
  <c r="L571" i="1"/>
  <c r="N571" i="1"/>
  <c r="AO571" i="1"/>
  <c r="E571" i="1" s="1"/>
  <c r="AQ571" i="1"/>
  <c r="AR571" i="1"/>
  <c r="AS571" i="1"/>
  <c r="AX571" i="1"/>
  <c r="AY571" i="1" s="1"/>
  <c r="BA571" i="1"/>
  <c r="L581" i="1"/>
  <c r="N581" i="1"/>
  <c r="AO581" i="1"/>
  <c r="E581" i="1" s="1"/>
  <c r="AQ581" i="1"/>
  <c r="AR581" i="1"/>
  <c r="AS581" i="1"/>
  <c r="AX581" i="1"/>
  <c r="AY581" i="1" s="1"/>
  <c r="BA581" i="1"/>
  <c r="BB581" i="1" s="1"/>
  <c r="L582" i="1"/>
  <c r="N582" i="1" s="1"/>
  <c r="AO582" i="1"/>
  <c r="AQ582" i="1"/>
  <c r="AR582" i="1"/>
  <c r="AS582" i="1"/>
  <c r="AX582" i="1"/>
  <c r="AY582" i="1" s="1"/>
  <c r="BA582" i="1"/>
  <c r="BB582" i="1"/>
  <c r="L583" i="1"/>
  <c r="N583" i="1" s="1"/>
  <c r="AO583" i="1"/>
  <c r="AP583" i="1" s="1"/>
  <c r="AQ583" i="1"/>
  <c r="AR583" i="1"/>
  <c r="AS583" i="1"/>
  <c r="AX583" i="1"/>
  <c r="AY583" i="1" s="1"/>
  <c r="BA583" i="1"/>
  <c r="L584" i="1"/>
  <c r="N584" i="1"/>
  <c r="AO584" i="1"/>
  <c r="AQ584" i="1"/>
  <c r="AR584" i="1"/>
  <c r="AS584" i="1"/>
  <c r="AX584" i="1"/>
  <c r="AY584" i="1" s="1"/>
  <c r="BA584" i="1"/>
  <c r="E585" i="1"/>
  <c r="L585" i="1"/>
  <c r="N585" i="1"/>
  <c r="AO585" i="1"/>
  <c r="AP585" i="1" s="1"/>
  <c r="H585" i="1" s="1"/>
  <c r="AQ585" i="1"/>
  <c r="AR585" i="1"/>
  <c r="AS585" i="1"/>
  <c r="AX585" i="1"/>
  <c r="AY585" i="1" s="1"/>
  <c r="BA585" i="1"/>
  <c r="L595" i="1"/>
  <c r="N595" i="1"/>
  <c r="AO595" i="1"/>
  <c r="AQ595" i="1"/>
  <c r="AR595" i="1"/>
  <c r="AS595" i="1"/>
  <c r="AX595" i="1"/>
  <c r="AY595" i="1" s="1"/>
  <c r="BA595" i="1"/>
  <c r="BB595" i="1"/>
  <c r="L596" i="1"/>
  <c r="N596" i="1" s="1"/>
  <c r="AO596" i="1"/>
  <c r="AP596" i="1" s="1"/>
  <c r="AQ596" i="1"/>
  <c r="AR596" i="1"/>
  <c r="AS596" i="1"/>
  <c r="AX596" i="1"/>
  <c r="AY596" i="1" s="1"/>
  <c r="BA596" i="1"/>
  <c r="E597" i="1"/>
  <c r="L597" i="1"/>
  <c r="N597" i="1" s="1"/>
  <c r="AO597" i="1"/>
  <c r="AP597" i="1"/>
  <c r="H597" i="1" s="1"/>
  <c r="AQ597" i="1"/>
  <c r="AR597" i="1"/>
  <c r="AS597" i="1"/>
  <c r="AT597" i="1"/>
  <c r="J597" i="1" s="1"/>
  <c r="AU597" i="1" s="1"/>
  <c r="AX597" i="1"/>
  <c r="AY597" i="1" s="1"/>
  <c r="BB597" i="1" s="1"/>
  <c r="BA597" i="1"/>
  <c r="H598" i="1"/>
  <c r="L598" i="1"/>
  <c r="N598" i="1" s="1"/>
  <c r="AO598" i="1"/>
  <c r="E598" i="1" s="1"/>
  <c r="AP598" i="1"/>
  <c r="AQ598" i="1"/>
  <c r="AR598" i="1"/>
  <c r="AS598" i="1"/>
  <c r="AX598" i="1"/>
  <c r="AY598" i="1" s="1"/>
  <c r="BA598" i="1"/>
  <c r="L599" i="1"/>
  <c r="N599" i="1"/>
  <c r="AO599" i="1"/>
  <c r="AQ599" i="1"/>
  <c r="AR599" i="1"/>
  <c r="AS599" i="1"/>
  <c r="AX599" i="1"/>
  <c r="AY599" i="1" s="1"/>
  <c r="BB599" i="1" s="1"/>
  <c r="BA599" i="1"/>
  <c r="L609" i="1"/>
  <c r="N609" i="1"/>
  <c r="AO609" i="1"/>
  <c r="AP609" i="1" s="1"/>
  <c r="AQ609" i="1"/>
  <c r="AR609" i="1"/>
  <c r="AS609" i="1"/>
  <c r="AX609" i="1"/>
  <c r="AY609" i="1" s="1"/>
  <c r="BB609" i="1" s="1"/>
  <c r="BA609" i="1"/>
  <c r="E610" i="1"/>
  <c r="L610" i="1"/>
  <c r="N610" i="1" s="1"/>
  <c r="AO610" i="1"/>
  <c r="AP610" i="1"/>
  <c r="H610" i="1" s="1"/>
  <c r="AQ610" i="1"/>
  <c r="AT610" i="1" s="1"/>
  <c r="J610" i="1" s="1"/>
  <c r="AU610" i="1" s="1"/>
  <c r="AR610" i="1"/>
  <c r="AS610" i="1"/>
  <c r="AX610" i="1"/>
  <c r="AY610" i="1" s="1"/>
  <c r="BB610" i="1" s="1"/>
  <c r="BA610" i="1"/>
  <c r="L611" i="1"/>
  <c r="N611" i="1" s="1"/>
  <c r="BG611" i="1" s="1"/>
  <c r="AO611" i="1"/>
  <c r="E611" i="1" s="1"/>
  <c r="AP611" i="1"/>
  <c r="H611" i="1" s="1"/>
  <c r="AQ611" i="1"/>
  <c r="AR611" i="1"/>
  <c r="AS611" i="1"/>
  <c r="AX611" i="1"/>
  <c r="AY611" i="1" s="1"/>
  <c r="BA611" i="1"/>
  <c r="BB611" i="1" s="1"/>
  <c r="L612" i="1"/>
  <c r="N612" i="1" s="1"/>
  <c r="AO612" i="1"/>
  <c r="E612" i="1" s="1"/>
  <c r="AP612" i="1"/>
  <c r="H612" i="1" s="1"/>
  <c r="AQ612" i="1"/>
  <c r="AR612" i="1"/>
  <c r="AS612" i="1"/>
  <c r="AX612" i="1"/>
  <c r="AY612" i="1" s="1"/>
  <c r="BA612" i="1"/>
  <c r="L613" i="1"/>
  <c r="N613" i="1" s="1"/>
  <c r="AO613" i="1"/>
  <c r="E613" i="1" s="1"/>
  <c r="AP613" i="1"/>
  <c r="H613" i="1" s="1"/>
  <c r="AQ613" i="1"/>
  <c r="AR613" i="1"/>
  <c r="AS613" i="1"/>
  <c r="AT613" i="1"/>
  <c r="J613" i="1" s="1"/>
  <c r="AU613" i="1" s="1"/>
  <c r="AX613" i="1"/>
  <c r="AY613" i="1" s="1"/>
  <c r="BB613" i="1" s="1"/>
  <c r="BA613" i="1"/>
  <c r="BG613" i="1"/>
  <c r="L623" i="1"/>
  <c r="N623" i="1" s="1"/>
  <c r="AO623" i="1"/>
  <c r="E623" i="1" s="1"/>
  <c r="AP623" i="1"/>
  <c r="H623" i="1" s="1"/>
  <c r="AQ623" i="1"/>
  <c r="AT623" i="1" s="1"/>
  <c r="J623" i="1" s="1"/>
  <c r="AU623" i="1" s="1"/>
  <c r="AR623" i="1"/>
  <c r="AS623" i="1"/>
  <c r="AX623" i="1"/>
  <c r="AY623" i="1" s="1"/>
  <c r="BA623" i="1"/>
  <c r="L624" i="1"/>
  <c r="N624" i="1" s="1"/>
  <c r="AO624" i="1"/>
  <c r="E624" i="1" s="1"/>
  <c r="AP624" i="1"/>
  <c r="H624" i="1" s="1"/>
  <c r="AQ624" i="1"/>
  <c r="AR624" i="1"/>
  <c r="AS624" i="1"/>
  <c r="AX624" i="1"/>
  <c r="AY624" i="1"/>
  <c r="BB624" i="1" s="1"/>
  <c r="BA624" i="1"/>
  <c r="L625" i="1"/>
  <c r="N625" i="1" s="1"/>
  <c r="AO625" i="1"/>
  <c r="E625" i="1" s="1"/>
  <c r="BG625" i="1" s="1"/>
  <c r="AP625" i="1"/>
  <c r="H625" i="1" s="1"/>
  <c r="AQ625" i="1"/>
  <c r="AR625" i="1"/>
  <c r="AS625" i="1"/>
  <c r="AX625" i="1"/>
  <c r="AY625" i="1" s="1"/>
  <c r="BB625" i="1" s="1"/>
  <c r="BA625" i="1"/>
  <c r="L626" i="1"/>
  <c r="N626" i="1" s="1"/>
  <c r="AO626" i="1"/>
  <c r="AQ626" i="1"/>
  <c r="AR626" i="1"/>
  <c r="AS626" i="1"/>
  <c r="AX626" i="1"/>
  <c r="AY626" i="1"/>
  <c r="BA626" i="1"/>
  <c r="L627" i="1"/>
  <c r="N627" i="1" s="1"/>
  <c r="AO627" i="1"/>
  <c r="E627" i="1" s="1"/>
  <c r="BG627" i="1" s="1"/>
  <c r="AP627" i="1"/>
  <c r="H627" i="1" s="1"/>
  <c r="AQ627" i="1"/>
  <c r="AR627" i="1"/>
  <c r="AS627" i="1"/>
  <c r="AX627" i="1"/>
  <c r="AY627" i="1" s="1"/>
  <c r="BB627" i="1" s="1"/>
  <c r="BA627" i="1"/>
  <c r="L637" i="1"/>
  <c r="N637" i="1" s="1"/>
  <c r="AO637" i="1"/>
  <c r="E637" i="1" s="1"/>
  <c r="AP637" i="1"/>
  <c r="H637" i="1" s="1"/>
  <c r="AQ637" i="1"/>
  <c r="AR637" i="1"/>
  <c r="AS637" i="1"/>
  <c r="AX637" i="1"/>
  <c r="AY637" i="1" s="1"/>
  <c r="BB637" i="1" s="1"/>
  <c r="BA637" i="1"/>
  <c r="L638" i="1"/>
  <c r="N638" i="1" s="1"/>
  <c r="AO638" i="1"/>
  <c r="AQ638" i="1"/>
  <c r="AR638" i="1"/>
  <c r="AS638" i="1"/>
  <c r="AX638" i="1"/>
  <c r="AY638" i="1" s="1"/>
  <c r="BA638" i="1"/>
  <c r="BB638" i="1"/>
  <c r="L639" i="1"/>
  <c r="N639" i="1" s="1"/>
  <c r="AO639" i="1"/>
  <c r="AQ639" i="1"/>
  <c r="AR639" i="1"/>
  <c r="AS639" i="1"/>
  <c r="AX639" i="1"/>
  <c r="AY639" i="1" s="1"/>
  <c r="BA639" i="1"/>
  <c r="BB639" i="1"/>
  <c r="E640" i="1"/>
  <c r="L640" i="1"/>
  <c r="N640" i="1" s="1"/>
  <c r="AO640" i="1"/>
  <c r="AP640" i="1"/>
  <c r="H640" i="1" s="1"/>
  <c r="AQ640" i="1"/>
  <c r="AR640" i="1"/>
  <c r="AS640" i="1"/>
  <c r="AX640" i="1"/>
  <c r="AY640" i="1"/>
  <c r="BA640" i="1"/>
  <c r="L641" i="1"/>
  <c r="N641" i="1" s="1"/>
  <c r="AO641" i="1"/>
  <c r="AQ641" i="1"/>
  <c r="AR641" i="1"/>
  <c r="AS641" i="1"/>
  <c r="AX641" i="1"/>
  <c r="AY641" i="1" s="1"/>
  <c r="BA641" i="1"/>
  <c r="L642" i="1"/>
  <c r="N642" i="1" s="1"/>
  <c r="AO642" i="1"/>
  <c r="E642" i="1" s="1"/>
  <c r="AP642" i="1"/>
  <c r="H642" i="1" s="1"/>
  <c r="AQ642" i="1"/>
  <c r="AR642" i="1"/>
  <c r="AS642" i="1"/>
  <c r="AX642" i="1"/>
  <c r="AY642" i="1" s="1"/>
  <c r="BB642" i="1" s="1"/>
  <c r="BA642" i="1"/>
  <c r="L652" i="1"/>
  <c r="N652" i="1" s="1"/>
  <c r="AO652" i="1"/>
  <c r="AQ652" i="1"/>
  <c r="AR652" i="1"/>
  <c r="AS652" i="1"/>
  <c r="AX652" i="1"/>
  <c r="AY652" i="1" s="1"/>
  <c r="BB652" i="1" s="1"/>
  <c r="BA652" i="1"/>
  <c r="L653" i="1"/>
  <c r="N653" i="1" s="1"/>
  <c r="AO653" i="1"/>
  <c r="AQ653" i="1"/>
  <c r="AR653" i="1"/>
  <c r="AS653" i="1"/>
  <c r="AX653" i="1"/>
  <c r="AY653" i="1" s="1"/>
  <c r="BA653" i="1"/>
  <c r="BB653" i="1"/>
  <c r="L654" i="1"/>
  <c r="N654" i="1" s="1"/>
  <c r="AO654" i="1"/>
  <c r="E654" i="1" s="1"/>
  <c r="AP654" i="1"/>
  <c r="H654" i="1" s="1"/>
  <c r="AQ654" i="1"/>
  <c r="AR654" i="1"/>
  <c r="AS654" i="1"/>
  <c r="AX654" i="1"/>
  <c r="AY654" i="1" s="1"/>
  <c r="BA654" i="1"/>
  <c r="L655" i="1"/>
  <c r="N655" i="1" s="1"/>
  <c r="AO655" i="1"/>
  <c r="AP655" i="1" s="1"/>
  <c r="AQ655" i="1"/>
  <c r="AR655" i="1"/>
  <c r="AS655" i="1"/>
  <c r="AX655" i="1"/>
  <c r="AY655" i="1" s="1"/>
  <c r="BA655" i="1"/>
  <c r="L656" i="1"/>
  <c r="N656" i="1" s="1"/>
  <c r="AO656" i="1"/>
  <c r="AQ656" i="1"/>
  <c r="AR656" i="1"/>
  <c r="AS656" i="1"/>
  <c r="AX656" i="1"/>
  <c r="AY656" i="1" s="1"/>
  <c r="BA656" i="1"/>
  <c r="L666" i="1"/>
  <c r="N666" i="1" s="1"/>
  <c r="AO666" i="1"/>
  <c r="E666" i="1" s="1"/>
  <c r="AP666" i="1"/>
  <c r="H666" i="1" s="1"/>
  <c r="AQ666" i="1"/>
  <c r="AT666" i="1" s="1"/>
  <c r="J666" i="1" s="1"/>
  <c r="AU666" i="1" s="1"/>
  <c r="AV666" i="1" s="1"/>
  <c r="AW666" i="1" s="1"/>
  <c r="AZ666" i="1" s="1"/>
  <c r="F666" i="1" s="1"/>
  <c r="BC666" i="1" s="1"/>
  <c r="AR666" i="1"/>
  <c r="AS666" i="1"/>
  <c r="AX666" i="1"/>
  <c r="AY666" i="1" s="1"/>
  <c r="BB666" i="1" s="1"/>
  <c r="BA666" i="1"/>
  <c r="L667" i="1"/>
  <c r="N667" i="1" s="1"/>
  <c r="AO667" i="1"/>
  <c r="AQ667" i="1"/>
  <c r="AR667" i="1"/>
  <c r="AS667" i="1"/>
  <c r="AX667" i="1"/>
  <c r="AY667" i="1" s="1"/>
  <c r="BA667" i="1"/>
  <c r="BB667" i="1"/>
  <c r="L668" i="1"/>
  <c r="N668" i="1" s="1"/>
  <c r="AO668" i="1"/>
  <c r="AP668" i="1" s="1"/>
  <c r="AQ668" i="1"/>
  <c r="AR668" i="1"/>
  <c r="AS668" i="1"/>
  <c r="AX668" i="1"/>
  <c r="AY668" i="1" s="1"/>
  <c r="BA668" i="1"/>
  <c r="E669" i="1"/>
  <c r="L669" i="1"/>
  <c r="N669" i="1" s="1"/>
  <c r="AO669" i="1"/>
  <c r="AP669" i="1"/>
  <c r="H669" i="1" s="1"/>
  <c r="AQ669" i="1"/>
  <c r="AR669" i="1"/>
  <c r="AS669" i="1"/>
  <c r="AT669" i="1"/>
  <c r="J669" i="1" s="1"/>
  <c r="AU669" i="1" s="1"/>
  <c r="AV669" i="1" s="1"/>
  <c r="AW669" i="1" s="1"/>
  <c r="AZ669" i="1" s="1"/>
  <c r="F669" i="1" s="1"/>
  <c r="AX669" i="1"/>
  <c r="AY669" i="1" s="1"/>
  <c r="BB669" i="1" s="1"/>
  <c r="BA669" i="1"/>
  <c r="L670" i="1"/>
  <c r="N670" i="1" s="1"/>
  <c r="AO670" i="1"/>
  <c r="E670" i="1" s="1"/>
  <c r="AQ670" i="1"/>
  <c r="AR670" i="1"/>
  <c r="AS670" i="1"/>
  <c r="AX670" i="1"/>
  <c r="AY670" i="1" s="1"/>
  <c r="BB670" i="1" s="1"/>
  <c r="BA670" i="1"/>
  <c r="L680" i="1"/>
  <c r="N680" i="1" s="1"/>
  <c r="AO680" i="1"/>
  <c r="E680" i="1" s="1"/>
  <c r="AP680" i="1"/>
  <c r="H680" i="1" s="1"/>
  <c r="AQ680" i="1"/>
  <c r="AR680" i="1"/>
  <c r="AS680" i="1"/>
  <c r="AX680" i="1"/>
  <c r="AY680" i="1" s="1"/>
  <c r="BB680" i="1" s="1"/>
  <c r="BA680" i="1"/>
  <c r="L681" i="1"/>
  <c r="N681" i="1" s="1"/>
  <c r="AO681" i="1"/>
  <c r="AP681" i="1" s="1"/>
  <c r="AQ681" i="1"/>
  <c r="AR681" i="1"/>
  <c r="AS681" i="1"/>
  <c r="AX681" i="1"/>
  <c r="AY681" i="1" s="1"/>
  <c r="BB681" i="1" s="1"/>
  <c r="BA681" i="1"/>
  <c r="L682" i="1"/>
  <c r="N682" i="1" s="1"/>
  <c r="AO682" i="1"/>
  <c r="E682" i="1" s="1"/>
  <c r="AQ682" i="1"/>
  <c r="AR682" i="1"/>
  <c r="AS682" i="1"/>
  <c r="AX682" i="1"/>
  <c r="AY682" i="1" s="1"/>
  <c r="BA682" i="1"/>
  <c r="L683" i="1"/>
  <c r="N683" i="1" s="1"/>
  <c r="AO683" i="1"/>
  <c r="E683" i="1" s="1"/>
  <c r="AP683" i="1"/>
  <c r="H683" i="1" s="1"/>
  <c r="AQ683" i="1"/>
  <c r="AR683" i="1"/>
  <c r="AS683" i="1"/>
  <c r="AX683" i="1"/>
  <c r="AY683" i="1" s="1"/>
  <c r="BA683" i="1"/>
  <c r="L684" i="1"/>
  <c r="N684" i="1" s="1"/>
  <c r="AO684" i="1"/>
  <c r="E684" i="1" s="1"/>
  <c r="AP684" i="1"/>
  <c r="H684" i="1" s="1"/>
  <c r="AQ684" i="1"/>
  <c r="AR684" i="1"/>
  <c r="AS684" i="1"/>
  <c r="AX684" i="1"/>
  <c r="AY684" i="1" s="1"/>
  <c r="BB684" i="1" s="1"/>
  <c r="BA684" i="1"/>
  <c r="L694" i="1"/>
  <c r="N694" i="1" s="1"/>
  <c r="AO694" i="1"/>
  <c r="AP694" i="1" s="1"/>
  <c r="AQ694" i="1"/>
  <c r="AR694" i="1"/>
  <c r="AS694" i="1"/>
  <c r="AX694" i="1"/>
  <c r="AY694" i="1" s="1"/>
  <c r="BB694" i="1" s="1"/>
  <c r="BA694" i="1"/>
  <c r="L695" i="1"/>
  <c r="N695" i="1" s="1"/>
  <c r="AO695" i="1"/>
  <c r="E695" i="1" s="1"/>
  <c r="AQ695" i="1"/>
  <c r="AR695" i="1"/>
  <c r="AS695" i="1"/>
  <c r="AX695" i="1"/>
  <c r="AY695" i="1" s="1"/>
  <c r="BA695" i="1"/>
  <c r="L696" i="1"/>
  <c r="N696" i="1" s="1"/>
  <c r="AO696" i="1"/>
  <c r="E696" i="1" s="1"/>
  <c r="AP696" i="1"/>
  <c r="H696" i="1" s="1"/>
  <c r="AQ696" i="1"/>
  <c r="AR696" i="1"/>
  <c r="AS696" i="1"/>
  <c r="AX696" i="1"/>
  <c r="AY696" i="1" s="1"/>
  <c r="BA696" i="1"/>
  <c r="L697" i="1"/>
  <c r="N697" i="1" s="1"/>
  <c r="AO697" i="1"/>
  <c r="E697" i="1" s="1"/>
  <c r="AP697" i="1"/>
  <c r="H697" i="1" s="1"/>
  <c r="AQ697" i="1"/>
  <c r="AR697" i="1"/>
  <c r="AS697" i="1"/>
  <c r="AX697" i="1"/>
  <c r="AY697" i="1" s="1"/>
  <c r="BB697" i="1" s="1"/>
  <c r="BA697" i="1"/>
  <c r="L698" i="1"/>
  <c r="N698" i="1" s="1"/>
  <c r="AO698" i="1"/>
  <c r="AP698" i="1" s="1"/>
  <c r="AQ698" i="1"/>
  <c r="AR698" i="1"/>
  <c r="AS698" i="1"/>
  <c r="AX698" i="1"/>
  <c r="AY698" i="1" s="1"/>
  <c r="BB698" i="1" s="1"/>
  <c r="BA698" i="1"/>
  <c r="L710" i="1"/>
  <c r="N710" i="1" s="1"/>
  <c r="AO710" i="1"/>
  <c r="AQ710" i="1"/>
  <c r="AR710" i="1"/>
  <c r="AS710" i="1"/>
  <c r="AX710" i="1"/>
  <c r="AY710" i="1" s="1"/>
  <c r="BB710" i="1" s="1"/>
  <c r="BA710" i="1"/>
  <c r="L711" i="1"/>
  <c r="N711" i="1" s="1"/>
  <c r="AO711" i="1"/>
  <c r="AQ711" i="1"/>
  <c r="AR711" i="1"/>
  <c r="AS711" i="1"/>
  <c r="AX711" i="1"/>
  <c r="AY711" i="1" s="1"/>
  <c r="BA711" i="1"/>
  <c r="BB711" i="1"/>
  <c r="L712" i="1"/>
  <c r="N712" i="1" s="1"/>
  <c r="AO712" i="1"/>
  <c r="E712" i="1" s="1"/>
  <c r="AQ712" i="1"/>
  <c r="AR712" i="1"/>
  <c r="AS712" i="1"/>
  <c r="AX712" i="1"/>
  <c r="AY712" i="1" s="1"/>
  <c r="BA712" i="1"/>
  <c r="L713" i="1"/>
  <c r="N713" i="1" s="1"/>
  <c r="AO713" i="1"/>
  <c r="AP713" i="1" s="1"/>
  <c r="AQ713" i="1"/>
  <c r="AR713" i="1"/>
  <c r="AS713" i="1"/>
  <c r="AX713" i="1"/>
  <c r="AY713" i="1" s="1"/>
  <c r="BA713" i="1"/>
  <c r="L714" i="1"/>
  <c r="N714" i="1" s="1"/>
  <c r="AO714" i="1"/>
  <c r="E714" i="1" s="1"/>
  <c r="AP714" i="1"/>
  <c r="H714" i="1" s="1"/>
  <c r="AQ714" i="1"/>
  <c r="AR714" i="1"/>
  <c r="AS714" i="1"/>
  <c r="AX714" i="1"/>
  <c r="AY714" i="1" s="1"/>
  <c r="BB714" i="1" s="1"/>
  <c r="BA714" i="1"/>
  <c r="L724" i="1"/>
  <c r="N724" i="1" s="1"/>
  <c r="AO724" i="1"/>
  <c r="E724" i="1" s="1"/>
  <c r="AP724" i="1"/>
  <c r="H724" i="1" s="1"/>
  <c r="AQ724" i="1"/>
  <c r="AR724" i="1"/>
  <c r="AS724" i="1"/>
  <c r="AX724" i="1"/>
  <c r="AY724" i="1" s="1"/>
  <c r="BB724" i="1" s="1"/>
  <c r="BA724" i="1"/>
  <c r="L725" i="1"/>
  <c r="N725" i="1" s="1"/>
  <c r="AO725" i="1"/>
  <c r="AQ725" i="1"/>
  <c r="AR725" i="1"/>
  <c r="AS725" i="1"/>
  <c r="AX725" i="1"/>
  <c r="AY725" i="1" s="1"/>
  <c r="BA725" i="1"/>
  <c r="BB725" i="1"/>
  <c r="L726" i="1"/>
  <c r="N726" i="1" s="1"/>
  <c r="AO726" i="1"/>
  <c r="AP726" i="1" s="1"/>
  <c r="AQ726" i="1"/>
  <c r="AR726" i="1"/>
  <c r="AS726" i="1"/>
  <c r="AX726" i="1"/>
  <c r="AY726" i="1" s="1"/>
  <c r="BB726" i="1" s="1"/>
  <c r="BA726" i="1"/>
  <c r="E727" i="1"/>
  <c r="L727" i="1"/>
  <c r="N727" i="1" s="1"/>
  <c r="AO727" i="1"/>
  <c r="AP727" i="1"/>
  <c r="H727" i="1" s="1"/>
  <c r="AQ727" i="1"/>
  <c r="AT727" i="1" s="1"/>
  <c r="J727" i="1" s="1"/>
  <c r="AU727" i="1" s="1"/>
  <c r="AV727" i="1" s="1"/>
  <c r="AW727" i="1" s="1"/>
  <c r="AZ727" i="1" s="1"/>
  <c r="F727" i="1" s="1"/>
  <c r="AR727" i="1"/>
  <c r="AS727" i="1"/>
  <c r="AX727" i="1"/>
  <c r="AY727" i="1" s="1"/>
  <c r="BB727" i="1" s="1"/>
  <c r="BA727" i="1"/>
  <c r="L728" i="1"/>
  <c r="N728" i="1" s="1"/>
  <c r="AO728" i="1"/>
  <c r="AQ728" i="1"/>
  <c r="AR728" i="1"/>
  <c r="AS728" i="1"/>
  <c r="AX728" i="1"/>
  <c r="AY728" i="1" s="1"/>
  <c r="BA728" i="1"/>
  <c r="BB728" i="1"/>
  <c r="L738" i="1"/>
  <c r="N738" i="1" s="1"/>
  <c r="AO738" i="1"/>
  <c r="E738" i="1" s="1"/>
  <c r="AP738" i="1"/>
  <c r="H738" i="1" s="1"/>
  <c r="AQ738" i="1"/>
  <c r="AT738" i="1" s="1"/>
  <c r="J738" i="1" s="1"/>
  <c r="AU738" i="1" s="1"/>
  <c r="AR738" i="1"/>
  <c r="AS738" i="1"/>
  <c r="AX738" i="1"/>
  <c r="AY738" i="1" s="1"/>
  <c r="BB738" i="1" s="1"/>
  <c r="BA738" i="1"/>
  <c r="L739" i="1"/>
  <c r="N739" i="1" s="1"/>
  <c r="AO739" i="1"/>
  <c r="AP739" i="1" s="1"/>
  <c r="AQ739" i="1"/>
  <c r="AR739" i="1"/>
  <c r="AS739" i="1"/>
  <c r="AX739" i="1"/>
  <c r="AY739" i="1" s="1"/>
  <c r="BB739" i="1" s="1"/>
  <c r="BA739" i="1"/>
  <c r="L740" i="1"/>
  <c r="N740" i="1" s="1"/>
  <c r="AO740" i="1"/>
  <c r="AQ740" i="1"/>
  <c r="AR740" i="1"/>
  <c r="AS740" i="1"/>
  <c r="AX740" i="1"/>
  <c r="AY740" i="1" s="1"/>
  <c r="BB740" i="1" s="1"/>
  <c r="BA740" i="1"/>
  <c r="L741" i="1"/>
  <c r="N741" i="1" s="1"/>
  <c r="AO741" i="1"/>
  <c r="AQ741" i="1"/>
  <c r="AR741" i="1"/>
  <c r="AS741" i="1"/>
  <c r="AX741" i="1"/>
  <c r="AY741" i="1" s="1"/>
  <c r="BA741" i="1"/>
  <c r="BB741" i="1"/>
  <c r="L742" i="1"/>
  <c r="N742" i="1" s="1"/>
  <c r="AO742" i="1"/>
  <c r="E742" i="1" s="1"/>
  <c r="AQ742" i="1"/>
  <c r="AR742" i="1"/>
  <c r="AS742" i="1"/>
  <c r="AX742" i="1"/>
  <c r="AY742" i="1" s="1"/>
  <c r="BA742" i="1"/>
  <c r="L752" i="1"/>
  <c r="N752" i="1" s="1"/>
  <c r="AO752" i="1"/>
  <c r="AP752" i="1" s="1"/>
  <c r="AQ752" i="1"/>
  <c r="AR752" i="1"/>
  <c r="AS752" i="1"/>
  <c r="AX752" i="1"/>
  <c r="AY752" i="1" s="1"/>
  <c r="BA752" i="1"/>
  <c r="L753" i="1"/>
  <c r="N753" i="1" s="1"/>
  <c r="AO753" i="1"/>
  <c r="AQ753" i="1"/>
  <c r="AR753" i="1"/>
  <c r="AS753" i="1"/>
  <c r="AX753" i="1"/>
  <c r="AY753" i="1" s="1"/>
  <c r="BA753" i="1"/>
  <c r="L754" i="1"/>
  <c r="N754" i="1" s="1"/>
  <c r="AO754" i="1"/>
  <c r="E754" i="1" s="1"/>
  <c r="AP754" i="1"/>
  <c r="H754" i="1" s="1"/>
  <c r="AQ754" i="1"/>
  <c r="AT754" i="1" s="1"/>
  <c r="J754" i="1" s="1"/>
  <c r="AU754" i="1" s="1"/>
  <c r="AV754" i="1" s="1"/>
  <c r="AW754" i="1" s="1"/>
  <c r="AZ754" i="1" s="1"/>
  <c r="F754" i="1" s="1"/>
  <c r="BC754" i="1" s="1"/>
  <c r="AR754" i="1"/>
  <c r="AS754" i="1"/>
  <c r="AX754" i="1"/>
  <c r="AY754" i="1" s="1"/>
  <c r="BB754" i="1" s="1"/>
  <c r="BA754" i="1"/>
  <c r="L755" i="1"/>
  <c r="N755" i="1" s="1"/>
  <c r="AO755" i="1"/>
  <c r="AQ755" i="1"/>
  <c r="AR755" i="1"/>
  <c r="AS755" i="1"/>
  <c r="AX755" i="1"/>
  <c r="AY755" i="1" s="1"/>
  <c r="BA755" i="1"/>
  <c r="BB755" i="1"/>
  <c r="L756" i="1"/>
  <c r="N756" i="1" s="1"/>
  <c r="AO756" i="1"/>
  <c r="AP756" i="1" s="1"/>
  <c r="AQ756" i="1"/>
  <c r="AR756" i="1"/>
  <c r="AS756" i="1"/>
  <c r="AX756" i="1"/>
  <c r="AY756" i="1" s="1"/>
  <c r="BA756" i="1"/>
  <c r="E766" i="1"/>
  <c r="L766" i="1"/>
  <c r="N766" i="1" s="1"/>
  <c r="AO766" i="1"/>
  <c r="AP766" i="1"/>
  <c r="H766" i="1" s="1"/>
  <c r="AQ766" i="1"/>
  <c r="AR766" i="1"/>
  <c r="AS766" i="1"/>
  <c r="AX766" i="1"/>
  <c r="AY766" i="1" s="1"/>
  <c r="BA766" i="1"/>
  <c r="L767" i="1"/>
  <c r="N767" i="1" s="1"/>
  <c r="AO767" i="1"/>
  <c r="E767" i="1" s="1"/>
  <c r="AP767" i="1"/>
  <c r="H767" i="1" s="1"/>
  <c r="AQ767" i="1"/>
  <c r="AR767" i="1"/>
  <c r="AS767" i="1"/>
  <c r="AX767" i="1"/>
  <c r="AY767" i="1" s="1"/>
  <c r="BA767" i="1"/>
  <c r="L768" i="1"/>
  <c r="N768" i="1" s="1"/>
  <c r="AO768" i="1"/>
  <c r="E768" i="1" s="1"/>
  <c r="AQ768" i="1"/>
  <c r="AR768" i="1"/>
  <c r="AS768" i="1"/>
  <c r="AX768" i="1"/>
  <c r="AY768" i="1" s="1"/>
  <c r="BB768" i="1" s="1"/>
  <c r="BA768" i="1"/>
  <c r="L769" i="1"/>
  <c r="N769" i="1" s="1"/>
  <c r="AO769" i="1"/>
  <c r="AP769" i="1" s="1"/>
  <c r="AQ769" i="1"/>
  <c r="AR769" i="1"/>
  <c r="AS769" i="1"/>
  <c r="AX769" i="1"/>
  <c r="AY769" i="1" s="1"/>
  <c r="BB769" i="1" s="1"/>
  <c r="BA769" i="1"/>
  <c r="L770" i="1"/>
  <c r="N770" i="1" s="1"/>
  <c r="AO770" i="1"/>
  <c r="AQ770" i="1"/>
  <c r="AR770" i="1"/>
  <c r="AS770" i="1"/>
  <c r="AX770" i="1"/>
  <c r="AY770" i="1" s="1"/>
  <c r="BB770" i="1" s="1"/>
  <c r="BA770" i="1"/>
  <c r="L780" i="1"/>
  <c r="N780" i="1" s="1"/>
  <c r="AO780" i="1"/>
  <c r="AQ780" i="1"/>
  <c r="AR780" i="1"/>
  <c r="AS780" i="1"/>
  <c r="AX780" i="1"/>
  <c r="AY780" i="1" s="1"/>
  <c r="BA780" i="1"/>
  <c r="BB780" i="1"/>
  <c r="L781" i="1"/>
  <c r="N781" i="1" s="1"/>
  <c r="AO781" i="1"/>
  <c r="E781" i="1" s="1"/>
  <c r="AQ781" i="1"/>
  <c r="AR781" i="1"/>
  <c r="AS781" i="1"/>
  <c r="AX781" i="1"/>
  <c r="AY781" i="1" s="1"/>
  <c r="BA781" i="1"/>
  <c r="BB781" i="1" s="1"/>
  <c r="L782" i="1"/>
  <c r="N782" i="1" s="1"/>
  <c r="AO782" i="1"/>
  <c r="AP782" i="1" s="1"/>
  <c r="AQ782" i="1"/>
  <c r="AR782" i="1"/>
  <c r="AS782" i="1"/>
  <c r="AX782" i="1"/>
  <c r="AY782" i="1" s="1"/>
  <c r="BA782" i="1"/>
  <c r="E783" i="1"/>
  <c r="L783" i="1"/>
  <c r="N783" i="1" s="1"/>
  <c r="AO783" i="1"/>
  <c r="AP783" i="1"/>
  <c r="H783" i="1" s="1"/>
  <c r="AQ783" i="1"/>
  <c r="AR783" i="1"/>
  <c r="AS783" i="1"/>
  <c r="AX783" i="1"/>
  <c r="AY783" i="1" s="1"/>
  <c r="BB783" i="1" s="1"/>
  <c r="BA783" i="1"/>
  <c r="L784" i="1"/>
  <c r="N784" i="1" s="1"/>
  <c r="AO784" i="1"/>
  <c r="E784" i="1" s="1"/>
  <c r="AP784" i="1"/>
  <c r="H784" i="1" s="1"/>
  <c r="AQ784" i="1"/>
  <c r="AR784" i="1"/>
  <c r="AS784" i="1"/>
  <c r="AX784" i="1"/>
  <c r="AY784" i="1" s="1"/>
  <c r="BB784" i="1" s="1"/>
  <c r="BA784" i="1"/>
  <c r="L794" i="1"/>
  <c r="N794" i="1" s="1"/>
  <c r="AO794" i="1"/>
  <c r="E794" i="1" s="1"/>
  <c r="AP794" i="1"/>
  <c r="H794" i="1" s="1"/>
  <c r="AQ794" i="1"/>
  <c r="AR794" i="1"/>
  <c r="AS794" i="1"/>
  <c r="AX794" i="1"/>
  <c r="AY794" i="1" s="1"/>
  <c r="BB794" i="1" s="1"/>
  <c r="BA794" i="1"/>
  <c r="L795" i="1"/>
  <c r="N795" i="1" s="1"/>
  <c r="AO795" i="1"/>
  <c r="AP795" i="1" s="1"/>
  <c r="AQ795" i="1"/>
  <c r="AR795" i="1"/>
  <c r="AS795" i="1"/>
  <c r="AX795" i="1"/>
  <c r="AY795" i="1" s="1"/>
  <c r="BB795" i="1" s="1"/>
  <c r="BA795" i="1"/>
  <c r="L796" i="1"/>
  <c r="N796" i="1" s="1"/>
  <c r="AO796" i="1"/>
  <c r="AQ796" i="1"/>
  <c r="AR796" i="1"/>
  <c r="AS796" i="1"/>
  <c r="AX796" i="1"/>
  <c r="AY796" i="1" s="1"/>
  <c r="BB796" i="1" s="1"/>
  <c r="BA796" i="1"/>
  <c r="L797" i="1"/>
  <c r="N797" i="1" s="1"/>
  <c r="AO797" i="1"/>
  <c r="AQ797" i="1"/>
  <c r="AR797" i="1"/>
  <c r="AS797" i="1"/>
  <c r="AX797" i="1"/>
  <c r="AY797" i="1" s="1"/>
  <c r="BA797" i="1"/>
  <c r="BB797" i="1"/>
  <c r="L798" i="1"/>
  <c r="N798" i="1" s="1"/>
  <c r="AO798" i="1"/>
  <c r="E798" i="1" s="1"/>
  <c r="AQ798" i="1"/>
  <c r="AR798" i="1"/>
  <c r="AS798" i="1"/>
  <c r="AX798" i="1"/>
  <c r="AY798" i="1" s="1"/>
  <c r="BA798" i="1"/>
  <c r="BB798" i="1"/>
  <c r="L808" i="1"/>
  <c r="N808" i="1" s="1"/>
  <c r="AO808" i="1"/>
  <c r="AP808" i="1" s="1"/>
  <c r="AQ808" i="1"/>
  <c r="AR808" i="1"/>
  <c r="AS808" i="1"/>
  <c r="AX808" i="1"/>
  <c r="AY808" i="1" s="1"/>
  <c r="BA808" i="1"/>
  <c r="E809" i="1"/>
  <c r="L809" i="1"/>
  <c r="N809" i="1" s="1"/>
  <c r="AO809" i="1"/>
  <c r="AP809" i="1" s="1"/>
  <c r="H809" i="1" s="1"/>
  <c r="AQ809" i="1"/>
  <c r="AR809" i="1"/>
  <c r="AS809" i="1"/>
  <c r="AX809" i="1"/>
  <c r="AY809" i="1" s="1"/>
  <c r="BB809" i="1" s="1"/>
  <c r="BA809" i="1"/>
  <c r="L810" i="1"/>
  <c r="N810" i="1" s="1"/>
  <c r="AO810" i="1"/>
  <c r="E810" i="1" s="1"/>
  <c r="AQ810" i="1"/>
  <c r="AR810" i="1"/>
  <c r="AS810" i="1"/>
  <c r="AX810" i="1"/>
  <c r="AY810" i="1" s="1"/>
  <c r="BA810" i="1"/>
  <c r="L811" i="1"/>
  <c r="N811" i="1" s="1"/>
  <c r="AO811" i="1"/>
  <c r="E811" i="1" s="1"/>
  <c r="AP811" i="1"/>
  <c r="H811" i="1" s="1"/>
  <c r="AQ811" i="1"/>
  <c r="AR811" i="1"/>
  <c r="AS811" i="1"/>
  <c r="AT811" i="1"/>
  <c r="J811" i="1" s="1"/>
  <c r="AU811" i="1" s="1"/>
  <c r="AX811" i="1"/>
  <c r="AY811" i="1" s="1"/>
  <c r="BA811" i="1"/>
  <c r="BB811" i="1"/>
  <c r="L812" i="1"/>
  <c r="N812" i="1" s="1"/>
  <c r="AO812" i="1"/>
  <c r="AP812" i="1" s="1"/>
  <c r="AQ812" i="1"/>
  <c r="AR812" i="1"/>
  <c r="AS812" i="1"/>
  <c r="AX812" i="1"/>
  <c r="AY812" i="1" s="1"/>
  <c r="BB812" i="1" s="1"/>
  <c r="BA812" i="1"/>
  <c r="E822" i="1"/>
  <c r="L822" i="1"/>
  <c r="N822" i="1" s="1"/>
  <c r="AO822" i="1"/>
  <c r="AP822" i="1"/>
  <c r="H822" i="1" s="1"/>
  <c r="AQ822" i="1"/>
  <c r="AT822" i="1" s="1"/>
  <c r="J822" i="1" s="1"/>
  <c r="AU822" i="1" s="1"/>
  <c r="AV822" i="1" s="1"/>
  <c r="AW822" i="1" s="1"/>
  <c r="AZ822" i="1" s="1"/>
  <c r="F822" i="1" s="1"/>
  <c r="AR822" i="1"/>
  <c r="AS822" i="1"/>
  <c r="AX822" i="1"/>
  <c r="AY822" i="1" s="1"/>
  <c r="BB822" i="1" s="1"/>
  <c r="BA822" i="1"/>
  <c r="L823" i="1"/>
  <c r="N823" i="1" s="1"/>
  <c r="AO823" i="1"/>
  <c r="AQ823" i="1"/>
  <c r="AR823" i="1"/>
  <c r="AS823" i="1"/>
  <c r="AX823" i="1"/>
  <c r="AY823" i="1" s="1"/>
  <c r="BA823" i="1"/>
  <c r="BB823" i="1"/>
  <c r="L824" i="1"/>
  <c r="N824" i="1" s="1"/>
  <c r="AO824" i="1"/>
  <c r="E824" i="1" s="1"/>
  <c r="AP824" i="1"/>
  <c r="H824" i="1" s="1"/>
  <c r="AQ824" i="1"/>
  <c r="AR824" i="1"/>
  <c r="AS824" i="1"/>
  <c r="AX824" i="1"/>
  <c r="AY824" i="1" s="1"/>
  <c r="BA824" i="1"/>
  <c r="L825" i="1"/>
  <c r="N825" i="1" s="1"/>
  <c r="AO825" i="1"/>
  <c r="AP825" i="1" s="1"/>
  <c r="AQ825" i="1"/>
  <c r="AR825" i="1"/>
  <c r="AS825" i="1"/>
  <c r="AX825" i="1"/>
  <c r="AY825" i="1" s="1"/>
  <c r="BA825" i="1"/>
  <c r="L826" i="1"/>
  <c r="N826" i="1" s="1"/>
  <c r="AO826" i="1"/>
  <c r="AQ826" i="1"/>
  <c r="AR826" i="1"/>
  <c r="AS826" i="1"/>
  <c r="AX826" i="1"/>
  <c r="AY826" i="1" s="1"/>
  <c r="BA826" i="1"/>
  <c r="L836" i="1"/>
  <c r="N836" i="1" s="1"/>
  <c r="AO836" i="1"/>
  <c r="E836" i="1" s="1"/>
  <c r="AQ836" i="1"/>
  <c r="AR836" i="1"/>
  <c r="AS836" i="1"/>
  <c r="AX836" i="1"/>
  <c r="AY836" i="1" s="1"/>
  <c r="BA836" i="1"/>
  <c r="BB836" i="1" s="1"/>
  <c r="L837" i="1"/>
  <c r="N837" i="1" s="1"/>
  <c r="AO837" i="1"/>
  <c r="E837" i="1" s="1"/>
  <c r="AP837" i="1"/>
  <c r="H837" i="1" s="1"/>
  <c r="AQ837" i="1"/>
  <c r="AR837" i="1"/>
  <c r="AS837" i="1"/>
  <c r="AX837" i="1"/>
  <c r="AY837" i="1" s="1"/>
  <c r="BB837" i="1" s="1"/>
  <c r="BA837" i="1"/>
  <c r="L838" i="1"/>
  <c r="N838" i="1" s="1"/>
  <c r="AO838" i="1"/>
  <c r="AP838" i="1" s="1"/>
  <c r="AQ838" i="1"/>
  <c r="AR838" i="1"/>
  <c r="AS838" i="1"/>
  <c r="AX838" i="1"/>
  <c r="AY838" i="1" s="1"/>
  <c r="BB838" i="1" s="1"/>
  <c r="BA838" i="1"/>
  <c r="L839" i="1"/>
  <c r="N839" i="1" s="1"/>
  <c r="AO839" i="1"/>
  <c r="AQ839" i="1"/>
  <c r="AR839" i="1"/>
  <c r="AS839" i="1"/>
  <c r="AX839" i="1"/>
  <c r="AY839" i="1" s="1"/>
  <c r="BA839" i="1"/>
  <c r="L840" i="1"/>
  <c r="N840" i="1" s="1"/>
  <c r="AO840" i="1"/>
  <c r="E840" i="1" s="1"/>
  <c r="AQ840" i="1"/>
  <c r="AR840" i="1"/>
  <c r="AS840" i="1"/>
  <c r="AX840" i="1"/>
  <c r="AY840" i="1" s="1"/>
  <c r="BA840" i="1"/>
  <c r="BB840" i="1"/>
  <c r="L841" i="1"/>
  <c r="N841" i="1" s="1"/>
  <c r="AO841" i="1"/>
  <c r="E841" i="1" s="1"/>
  <c r="AP841" i="1"/>
  <c r="H841" i="1" s="1"/>
  <c r="AQ841" i="1"/>
  <c r="AR841" i="1"/>
  <c r="AS841" i="1"/>
  <c r="AX841" i="1"/>
  <c r="AY841" i="1" s="1"/>
  <c r="BA841" i="1"/>
  <c r="L851" i="1"/>
  <c r="N851" i="1" s="1"/>
  <c r="AO851" i="1"/>
  <c r="AP851" i="1" s="1"/>
  <c r="AQ851" i="1"/>
  <c r="AR851" i="1"/>
  <c r="AS851" i="1"/>
  <c r="AX851" i="1"/>
  <c r="AY851" i="1" s="1"/>
  <c r="BA851" i="1"/>
  <c r="L852" i="1"/>
  <c r="N852" i="1" s="1"/>
  <c r="AO852" i="1"/>
  <c r="AQ852" i="1"/>
  <c r="AR852" i="1"/>
  <c r="AS852" i="1"/>
  <c r="AX852" i="1"/>
  <c r="AY852" i="1" s="1"/>
  <c r="BA852" i="1"/>
  <c r="L853" i="1"/>
  <c r="N853" i="1" s="1"/>
  <c r="AO853" i="1"/>
  <c r="E853" i="1" s="1"/>
  <c r="AP853" i="1"/>
  <c r="H853" i="1" s="1"/>
  <c r="AQ853" i="1"/>
  <c r="AT853" i="1" s="1"/>
  <c r="J853" i="1" s="1"/>
  <c r="AU853" i="1" s="1"/>
  <c r="AV853" i="1" s="1"/>
  <c r="AW853" i="1" s="1"/>
  <c r="AZ853" i="1" s="1"/>
  <c r="F853" i="1" s="1"/>
  <c r="BC853" i="1" s="1"/>
  <c r="AR853" i="1"/>
  <c r="AS853" i="1"/>
  <c r="AX853" i="1"/>
  <c r="AY853" i="1" s="1"/>
  <c r="BB853" i="1" s="1"/>
  <c r="BA853" i="1"/>
  <c r="L854" i="1"/>
  <c r="N854" i="1" s="1"/>
  <c r="AO854" i="1"/>
  <c r="AQ854" i="1"/>
  <c r="AR854" i="1"/>
  <c r="AS854" i="1"/>
  <c r="AX854" i="1"/>
  <c r="AY854" i="1" s="1"/>
  <c r="BA854" i="1"/>
  <c r="BB854" i="1"/>
  <c r="L855" i="1"/>
  <c r="N855" i="1" s="1"/>
  <c r="AO855" i="1"/>
  <c r="AP855" i="1" s="1"/>
  <c r="AQ855" i="1"/>
  <c r="AR855" i="1"/>
  <c r="AS855" i="1"/>
  <c r="AX855" i="1"/>
  <c r="AY855" i="1" s="1"/>
  <c r="BA855" i="1"/>
  <c r="E865" i="1"/>
  <c r="L865" i="1"/>
  <c r="N865" i="1" s="1"/>
  <c r="AO865" i="1"/>
  <c r="AP865" i="1"/>
  <c r="H865" i="1" s="1"/>
  <c r="AQ865" i="1"/>
  <c r="AR865" i="1"/>
  <c r="AS865" i="1"/>
  <c r="AT865" i="1"/>
  <c r="J865" i="1" s="1"/>
  <c r="AU865" i="1" s="1"/>
  <c r="AV865" i="1" s="1"/>
  <c r="AW865" i="1" s="1"/>
  <c r="AZ865" i="1" s="1"/>
  <c r="F865" i="1" s="1"/>
  <c r="AX865" i="1"/>
  <c r="AY865" i="1" s="1"/>
  <c r="BB865" i="1" s="1"/>
  <c r="BA865" i="1"/>
  <c r="L866" i="1"/>
  <c r="N866" i="1" s="1"/>
  <c r="AO866" i="1"/>
  <c r="E866" i="1" s="1"/>
  <c r="AQ866" i="1"/>
  <c r="AR866" i="1"/>
  <c r="AS866" i="1"/>
  <c r="AX866" i="1"/>
  <c r="AY866" i="1" s="1"/>
  <c r="BB866" i="1" s="1"/>
  <c r="BA866" i="1"/>
  <c r="L867" i="1"/>
  <c r="N867" i="1" s="1"/>
  <c r="AO867" i="1"/>
  <c r="E867" i="1" s="1"/>
  <c r="AP867" i="1"/>
  <c r="H867" i="1" s="1"/>
  <c r="AQ867" i="1"/>
  <c r="AR867" i="1"/>
  <c r="AS867" i="1"/>
  <c r="AT867" i="1"/>
  <c r="J867" i="1" s="1"/>
  <c r="AU867" i="1" s="1"/>
  <c r="AX867" i="1"/>
  <c r="AY867" i="1" s="1"/>
  <c r="BA867" i="1"/>
  <c r="BB867" i="1"/>
  <c r="L868" i="1"/>
  <c r="N868" i="1" s="1"/>
  <c r="AO868" i="1"/>
  <c r="AP868" i="1" s="1"/>
  <c r="AQ868" i="1"/>
  <c r="AR868" i="1"/>
  <c r="AS868" i="1"/>
  <c r="AX868" i="1"/>
  <c r="AY868" i="1" s="1"/>
  <c r="BB868" i="1" s="1"/>
  <c r="BA868" i="1"/>
  <c r="E869" i="1"/>
  <c r="L869" i="1"/>
  <c r="N869" i="1" s="1"/>
  <c r="AO869" i="1"/>
  <c r="AP869" i="1"/>
  <c r="H869" i="1" s="1"/>
  <c r="AQ869" i="1"/>
  <c r="AT869" i="1" s="1"/>
  <c r="J869" i="1" s="1"/>
  <c r="AU869" i="1" s="1"/>
  <c r="AV869" i="1" s="1"/>
  <c r="AW869" i="1" s="1"/>
  <c r="AZ869" i="1" s="1"/>
  <c r="F869" i="1" s="1"/>
  <c r="AR869" i="1"/>
  <c r="AS869" i="1"/>
  <c r="AX869" i="1"/>
  <c r="AY869" i="1" s="1"/>
  <c r="BB869" i="1" s="1"/>
  <c r="BA869" i="1"/>
  <c r="L870" i="1"/>
  <c r="N870" i="1" s="1"/>
  <c r="AO870" i="1"/>
  <c r="E870" i="1" s="1"/>
  <c r="AQ870" i="1"/>
  <c r="AR870" i="1"/>
  <c r="AS870" i="1"/>
  <c r="AX870" i="1"/>
  <c r="AY870" i="1" s="1"/>
  <c r="BB870" i="1" s="1"/>
  <c r="BA870" i="1"/>
  <c r="AT809" i="1" l="1"/>
  <c r="J809" i="1" s="1"/>
  <c r="AU809" i="1" s="1"/>
  <c r="AV809" i="1" s="1"/>
  <c r="AW809" i="1" s="1"/>
  <c r="AZ809" i="1" s="1"/>
  <c r="F809" i="1" s="1"/>
  <c r="AP740" i="1"/>
  <c r="H740" i="1" s="1"/>
  <c r="E740" i="1"/>
  <c r="E725" i="1"/>
  <c r="AP725" i="1"/>
  <c r="H725" i="1" s="1"/>
  <c r="AT695" i="1"/>
  <c r="J695" i="1" s="1"/>
  <c r="AU695" i="1" s="1"/>
  <c r="AV695" i="1" s="1"/>
  <c r="AW695" i="1" s="1"/>
  <c r="AZ695" i="1" s="1"/>
  <c r="F695" i="1" s="1"/>
  <c r="AP511" i="1"/>
  <c r="H511" i="1" s="1"/>
  <c r="E511" i="1"/>
  <c r="BG511" i="1" s="1"/>
  <c r="E369" i="1"/>
  <c r="AP369" i="1"/>
  <c r="H369" i="1" s="1"/>
  <c r="E266" i="1"/>
  <c r="BG266" i="1" s="1"/>
  <c r="AP266" i="1"/>
  <c r="BB841" i="1"/>
  <c r="E839" i="1"/>
  <c r="AP839" i="1"/>
  <c r="H839" i="1" s="1"/>
  <c r="BB824" i="1"/>
  <c r="BB742" i="1"/>
  <c r="E741" i="1"/>
  <c r="BG741" i="1" s="1"/>
  <c r="AP741" i="1"/>
  <c r="H741" i="1" s="1"/>
  <c r="AT369" i="1"/>
  <c r="J369" i="1" s="1"/>
  <c r="AU369" i="1" s="1"/>
  <c r="E355" i="1"/>
  <c r="BG355" i="1" s="1"/>
  <c r="AP355" i="1"/>
  <c r="E254" i="1"/>
  <c r="BG254" i="1" s="1"/>
  <c r="AP254" i="1"/>
  <c r="E854" i="1"/>
  <c r="AP854" i="1"/>
  <c r="H854" i="1" s="1"/>
  <c r="BB851" i="1"/>
  <c r="BB825" i="1"/>
  <c r="E823" i="1"/>
  <c r="AP823" i="1"/>
  <c r="H823" i="1" s="1"/>
  <c r="AP796" i="1"/>
  <c r="H796" i="1" s="1"/>
  <c r="E796" i="1"/>
  <c r="BG796" i="1" s="1"/>
  <c r="AP768" i="1"/>
  <c r="H768" i="1" s="1"/>
  <c r="BB767" i="1"/>
  <c r="BB712" i="1"/>
  <c r="E711" i="1"/>
  <c r="BG711" i="1" s="1"/>
  <c r="AP711" i="1"/>
  <c r="H711" i="1" s="1"/>
  <c r="BB654" i="1"/>
  <c r="E584" i="1"/>
  <c r="AP584" i="1"/>
  <c r="H584" i="1" s="1"/>
  <c r="AT541" i="1"/>
  <c r="J541" i="1" s="1"/>
  <c r="AU541" i="1" s="1"/>
  <c r="BF541" i="1" s="1"/>
  <c r="AT538" i="1"/>
  <c r="J538" i="1" s="1"/>
  <c r="AU538" i="1" s="1"/>
  <c r="I538" i="1" s="1"/>
  <c r="AT523" i="1"/>
  <c r="J523" i="1" s="1"/>
  <c r="AU523" i="1" s="1"/>
  <c r="E467" i="1"/>
  <c r="AP467" i="1"/>
  <c r="H467" i="1" s="1"/>
  <c r="AP466" i="1"/>
  <c r="AT466" i="1" s="1"/>
  <c r="J466" i="1" s="1"/>
  <c r="AU466" i="1" s="1"/>
  <c r="E466" i="1"/>
  <c r="AP427" i="1"/>
  <c r="H427" i="1" s="1"/>
  <c r="E427" i="1"/>
  <c r="E411" i="1"/>
  <c r="BG411" i="1" s="1"/>
  <c r="AP411" i="1"/>
  <c r="E354" i="1"/>
  <c r="AP354" i="1"/>
  <c r="AT354" i="1" s="1"/>
  <c r="J354" i="1" s="1"/>
  <c r="AU354" i="1" s="1"/>
  <c r="AP338" i="1"/>
  <c r="AT338" i="1" s="1"/>
  <c r="J338" i="1" s="1"/>
  <c r="AU338" i="1" s="1"/>
  <c r="E338" i="1"/>
  <c r="BG294" i="1"/>
  <c r="AT254" i="1"/>
  <c r="J254" i="1" s="1"/>
  <c r="AU254" i="1" s="1"/>
  <c r="BF254" i="1" s="1"/>
  <c r="BH254" i="1" s="1"/>
  <c r="AP770" i="1"/>
  <c r="H770" i="1" s="1"/>
  <c r="E770" i="1"/>
  <c r="AT755" i="1"/>
  <c r="J755" i="1" s="1"/>
  <c r="AU755" i="1" s="1"/>
  <c r="E667" i="1"/>
  <c r="AP667" i="1"/>
  <c r="H667" i="1" s="1"/>
  <c r="E656" i="1"/>
  <c r="AP656" i="1"/>
  <c r="H656" i="1" s="1"/>
  <c r="AT626" i="1"/>
  <c r="J626" i="1" s="1"/>
  <c r="AU626" i="1" s="1"/>
  <c r="AT497" i="1"/>
  <c r="J497" i="1" s="1"/>
  <c r="AU497" i="1" s="1"/>
  <c r="AV497" i="1" s="1"/>
  <c r="AW497" i="1" s="1"/>
  <c r="AZ497" i="1" s="1"/>
  <c r="F497" i="1" s="1"/>
  <c r="BC497" i="1" s="1"/>
  <c r="G497" i="1" s="1"/>
  <c r="E398" i="1"/>
  <c r="BG398" i="1" s="1"/>
  <c r="AP398" i="1"/>
  <c r="AT398" i="1" s="1"/>
  <c r="J398" i="1" s="1"/>
  <c r="AU398" i="1" s="1"/>
  <c r="AP37" i="1"/>
  <c r="E37" i="1"/>
  <c r="BB810" i="1"/>
  <c r="E780" i="1"/>
  <c r="BG780" i="1" s="1"/>
  <c r="AP780" i="1"/>
  <c r="H780" i="1" s="1"/>
  <c r="AP710" i="1"/>
  <c r="H710" i="1" s="1"/>
  <c r="E710" i="1"/>
  <c r="BB683" i="1"/>
  <c r="AT656" i="1"/>
  <c r="J656" i="1" s="1"/>
  <c r="AU656" i="1" s="1"/>
  <c r="AV656" i="1" s="1"/>
  <c r="AW656" i="1" s="1"/>
  <c r="AZ656" i="1" s="1"/>
  <c r="F656" i="1" s="1"/>
  <c r="BB612" i="1"/>
  <c r="BB569" i="1"/>
  <c r="E541" i="1"/>
  <c r="BG541" i="1" s="1"/>
  <c r="AP541" i="1"/>
  <c r="H541" i="1" s="1"/>
  <c r="E311" i="1"/>
  <c r="AP311" i="1"/>
  <c r="AT311" i="1" s="1"/>
  <c r="J311" i="1" s="1"/>
  <c r="AU311" i="1" s="1"/>
  <c r="E852" i="1"/>
  <c r="AP852" i="1"/>
  <c r="H852" i="1" s="1"/>
  <c r="E826" i="1"/>
  <c r="BG826" i="1" s="1"/>
  <c r="AP826" i="1"/>
  <c r="H826" i="1" s="1"/>
  <c r="E797" i="1"/>
  <c r="AP797" i="1"/>
  <c r="H797" i="1" s="1"/>
  <c r="E755" i="1"/>
  <c r="AP755" i="1"/>
  <c r="H755" i="1" s="1"/>
  <c r="E753" i="1"/>
  <c r="AP753" i="1"/>
  <c r="H753" i="1" s="1"/>
  <c r="E728" i="1"/>
  <c r="AP728" i="1"/>
  <c r="H728" i="1" s="1"/>
  <c r="BB696" i="1"/>
  <c r="E653" i="1"/>
  <c r="AP653" i="1"/>
  <c r="H653" i="1" s="1"/>
  <c r="E638" i="1"/>
  <c r="BG638" i="1" s="1"/>
  <c r="AP638" i="1"/>
  <c r="H638" i="1" s="1"/>
  <c r="E626" i="1"/>
  <c r="BG626" i="1" s="1"/>
  <c r="AP626" i="1"/>
  <c r="H626" i="1" s="1"/>
  <c r="AT584" i="1"/>
  <c r="J584" i="1" s="1"/>
  <c r="AU584" i="1" s="1"/>
  <c r="AT581" i="1"/>
  <c r="J581" i="1" s="1"/>
  <c r="AU581" i="1" s="1"/>
  <c r="I581" i="1" s="1"/>
  <c r="E542" i="1"/>
  <c r="E422" i="1"/>
  <c r="BG422" i="1" s="1"/>
  <c r="AP422" i="1"/>
  <c r="H422" i="1" s="1"/>
  <c r="E408" i="1"/>
  <c r="AP408" i="1"/>
  <c r="AT408" i="1" s="1"/>
  <c r="J408" i="1" s="1"/>
  <c r="AU408" i="1" s="1"/>
  <c r="I336" i="1"/>
  <c r="AV336" i="1"/>
  <c r="AW336" i="1" s="1"/>
  <c r="AZ336" i="1" s="1"/>
  <c r="F336" i="1" s="1"/>
  <c r="BC336" i="1" s="1"/>
  <c r="G336" i="1" s="1"/>
  <c r="BD336" i="1" s="1"/>
  <c r="E265" i="1"/>
  <c r="AP265" i="1"/>
  <c r="H265" i="1" s="1"/>
  <c r="BB752" i="1"/>
  <c r="BB713" i="1"/>
  <c r="BB682" i="1"/>
  <c r="BB641" i="1"/>
  <c r="BB626" i="1"/>
  <c r="AT585" i="1"/>
  <c r="J585" i="1" s="1"/>
  <c r="AU585" i="1" s="1"/>
  <c r="AT542" i="1"/>
  <c r="J542" i="1" s="1"/>
  <c r="AU542" i="1" s="1"/>
  <c r="BB540" i="1"/>
  <c r="BB510" i="1"/>
  <c r="BB509" i="1"/>
  <c r="BB425" i="1"/>
  <c r="BB324" i="1"/>
  <c r="BB39" i="1"/>
  <c r="AP870" i="1"/>
  <c r="H870" i="1" s="1"/>
  <c r="AP866" i="1"/>
  <c r="H866" i="1" s="1"/>
  <c r="BB855" i="1"/>
  <c r="BB852" i="1"/>
  <c r="AT851" i="1"/>
  <c r="J851" i="1" s="1"/>
  <c r="AU851" i="1" s="1"/>
  <c r="AV851" i="1" s="1"/>
  <c r="AW851" i="1" s="1"/>
  <c r="AZ851" i="1" s="1"/>
  <c r="F851" i="1" s="1"/>
  <c r="BC851" i="1" s="1"/>
  <c r="G851" i="1" s="1"/>
  <c r="AP840" i="1"/>
  <c r="H840" i="1" s="1"/>
  <c r="BB839" i="1"/>
  <c r="AT838" i="1"/>
  <c r="J838" i="1" s="1"/>
  <c r="AU838" i="1" s="1"/>
  <c r="AP836" i="1"/>
  <c r="H836" i="1" s="1"/>
  <c r="BB826" i="1"/>
  <c r="AT825" i="1"/>
  <c r="J825" i="1" s="1"/>
  <c r="AU825" i="1" s="1"/>
  <c r="AP810" i="1"/>
  <c r="H810" i="1" s="1"/>
  <c r="BB808" i="1"/>
  <c r="AP798" i="1"/>
  <c r="H798" i="1" s="1"/>
  <c r="BB782" i="1"/>
  <c r="AP781" i="1"/>
  <c r="H781" i="1" s="1"/>
  <c r="BB756" i="1"/>
  <c r="BB753" i="1"/>
  <c r="AT752" i="1"/>
  <c r="J752" i="1" s="1"/>
  <c r="AU752" i="1" s="1"/>
  <c r="AP742" i="1"/>
  <c r="H742" i="1" s="1"/>
  <c r="AT713" i="1"/>
  <c r="J713" i="1" s="1"/>
  <c r="AU713" i="1" s="1"/>
  <c r="AP712" i="1"/>
  <c r="H712" i="1" s="1"/>
  <c r="AP695" i="1"/>
  <c r="H695" i="1" s="1"/>
  <c r="AP682" i="1"/>
  <c r="H682" i="1" s="1"/>
  <c r="AP670" i="1"/>
  <c r="H670" i="1" s="1"/>
  <c r="BB668" i="1"/>
  <c r="BB656" i="1"/>
  <c r="AT655" i="1"/>
  <c r="J655" i="1" s="1"/>
  <c r="AU655" i="1" s="1"/>
  <c r="BG623" i="1"/>
  <c r="BG612" i="1"/>
  <c r="AT598" i="1"/>
  <c r="J598" i="1" s="1"/>
  <c r="AU598" i="1" s="1"/>
  <c r="BB596" i="1"/>
  <c r="BB585" i="1"/>
  <c r="BB584" i="1"/>
  <c r="AP581" i="1"/>
  <c r="H581" i="1" s="1"/>
  <c r="AP571" i="1"/>
  <c r="H571" i="1" s="1"/>
  <c r="AT555" i="1"/>
  <c r="J555" i="1" s="1"/>
  <c r="AU555" i="1" s="1"/>
  <c r="BB553" i="1"/>
  <c r="BB542" i="1"/>
  <c r="BB541" i="1"/>
  <c r="AP538" i="1"/>
  <c r="H538" i="1" s="1"/>
  <c r="AP527" i="1"/>
  <c r="H527" i="1" s="1"/>
  <c r="BB495" i="1"/>
  <c r="E468" i="1"/>
  <c r="BG468" i="1" s="1"/>
  <c r="AT441" i="1"/>
  <c r="J441" i="1" s="1"/>
  <c r="AU441" i="1" s="1"/>
  <c r="BB439" i="1"/>
  <c r="BB438" i="1"/>
  <c r="AT427" i="1"/>
  <c r="J427" i="1" s="1"/>
  <c r="AU427" i="1" s="1"/>
  <c r="AV427" i="1" s="1"/>
  <c r="AW427" i="1" s="1"/>
  <c r="AZ427" i="1" s="1"/>
  <c r="F427" i="1" s="1"/>
  <c r="BC427" i="1" s="1"/>
  <c r="G427" i="1" s="1"/>
  <c r="BD427" i="1" s="1"/>
  <c r="AT426" i="1"/>
  <c r="J426" i="1" s="1"/>
  <c r="AU426" i="1" s="1"/>
  <c r="AP394" i="1"/>
  <c r="E394" i="1"/>
  <c r="BG394" i="1" s="1"/>
  <c r="AP352" i="1"/>
  <c r="H352" i="1" s="1"/>
  <c r="E336" i="1"/>
  <c r="AP325" i="1"/>
  <c r="E325" i="1"/>
  <c r="BG325" i="1" s="1"/>
  <c r="AT310" i="1"/>
  <c r="J310" i="1" s="1"/>
  <c r="AU310" i="1" s="1"/>
  <c r="AV310" i="1" s="1"/>
  <c r="AW310" i="1" s="1"/>
  <c r="AZ310" i="1" s="1"/>
  <c r="F310" i="1" s="1"/>
  <c r="BC310" i="1" s="1"/>
  <c r="G310" i="1" s="1"/>
  <c r="E279" i="1"/>
  <c r="BG279" i="1" s="1"/>
  <c r="AP279" i="1"/>
  <c r="BG269" i="1"/>
  <c r="BB267" i="1"/>
  <c r="E224" i="1"/>
  <c r="AP224" i="1"/>
  <c r="AT211" i="1"/>
  <c r="J211" i="1" s="1"/>
  <c r="AU211" i="1" s="1"/>
  <c r="I211" i="1" s="1"/>
  <c r="E164" i="1"/>
  <c r="AP164" i="1"/>
  <c r="AT82" i="1"/>
  <c r="J82" i="1" s="1"/>
  <c r="AU82" i="1" s="1"/>
  <c r="AT69" i="1"/>
  <c r="J69" i="1" s="1"/>
  <c r="AU69" i="1" s="1"/>
  <c r="E68" i="1"/>
  <c r="AP68" i="1"/>
  <c r="H68" i="1" s="1"/>
  <c r="BB766" i="1"/>
  <c r="BB695" i="1"/>
  <c r="BB655" i="1"/>
  <c r="BB623" i="1"/>
  <c r="BB583" i="1"/>
  <c r="BB571" i="1"/>
  <c r="BB527" i="1"/>
  <c r="E510" i="1"/>
  <c r="AP510" i="1"/>
  <c r="H510" i="1" s="1"/>
  <c r="AT468" i="1"/>
  <c r="J468" i="1" s="1"/>
  <c r="AU468" i="1" s="1"/>
  <c r="I468" i="1" s="1"/>
  <c r="E426" i="1"/>
  <c r="AP426" i="1"/>
  <c r="H426" i="1" s="1"/>
  <c r="AT411" i="1"/>
  <c r="J411" i="1" s="1"/>
  <c r="AU411" i="1" s="1"/>
  <c r="BG338" i="1"/>
  <c r="E269" i="1"/>
  <c r="AP269" i="1"/>
  <c r="H269" i="1" s="1"/>
  <c r="AT642" i="1"/>
  <c r="J642" i="1" s="1"/>
  <c r="AU642" i="1" s="1"/>
  <c r="AT627" i="1"/>
  <c r="J627" i="1" s="1"/>
  <c r="AU627" i="1" s="1"/>
  <c r="AT611" i="1"/>
  <c r="J611" i="1" s="1"/>
  <c r="AU611" i="1" s="1"/>
  <c r="BB598" i="1"/>
  <c r="AT568" i="1"/>
  <c r="J568" i="1" s="1"/>
  <c r="AU568" i="1" s="1"/>
  <c r="I568" i="1" s="1"/>
  <c r="BB555" i="1"/>
  <c r="AT524" i="1"/>
  <c r="J524" i="1" s="1"/>
  <c r="AU524" i="1" s="1"/>
  <c r="BB511" i="1"/>
  <c r="AT498" i="1"/>
  <c r="J498" i="1" s="1"/>
  <c r="AU498" i="1" s="1"/>
  <c r="I498" i="1" s="1"/>
  <c r="E454" i="1"/>
  <c r="AP454" i="1"/>
  <c r="H454" i="1" s="1"/>
  <c r="AT425" i="1"/>
  <c r="J425" i="1" s="1"/>
  <c r="AU425" i="1" s="1"/>
  <c r="I425" i="1" s="1"/>
  <c r="AT396" i="1"/>
  <c r="J396" i="1" s="1"/>
  <c r="AU396" i="1" s="1"/>
  <c r="AV396" i="1" s="1"/>
  <c r="AW396" i="1" s="1"/>
  <c r="AZ396" i="1" s="1"/>
  <c r="F396" i="1" s="1"/>
  <c r="BC396" i="1" s="1"/>
  <c r="G396" i="1" s="1"/>
  <c r="AT366" i="1"/>
  <c r="J366" i="1" s="1"/>
  <c r="AU366" i="1" s="1"/>
  <c r="AT323" i="1"/>
  <c r="J323" i="1" s="1"/>
  <c r="AU323" i="1" s="1"/>
  <c r="E298" i="1"/>
  <c r="BG298" i="1" s="1"/>
  <c r="AP298" i="1"/>
  <c r="H298" i="1" s="1"/>
  <c r="AT297" i="1"/>
  <c r="J297" i="1" s="1"/>
  <c r="AU297" i="1" s="1"/>
  <c r="E294" i="1"/>
  <c r="AP294" i="1"/>
  <c r="H294" i="1" s="1"/>
  <c r="AT293" i="1"/>
  <c r="J293" i="1" s="1"/>
  <c r="AU293" i="1" s="1"/>
  <c r="I293" i="1" s="1"/>
  <c r="AT279" i="1"/>
  <c r="J279" i="1" s="1"/>
  <c r="AU279" i="1" s="1"/>
  <c r="AT269" i="1"/>
  <c r="J269" i="1" s="1"/>
  <c r="AU269" i="1" s="1"/>
  <c r="E267" i="1"/>
  <c r="BG267" i="1" s="1"/>
  <c r="AP267" i="1"/>
  <c r="AT267" i="1" s="1"/>
  <c r="J267" i="1" s="1"/>
  <c r="AU267" i="1" s="1"/>
  <c r="AT224" i="1"/>
  <c r="J224" i="1" s="1"/>
  <c r="AU224" i="1" s="1"/>
  <c r="AV224" i="1" s="1"/>
  <c r="AW224" i="1" s="1"/>
  <c r="AZ224" i="1" s="1"/>
  <c r="F224" i="1" s="1"/>
  <c r="BC224" i="1" s="1"/>
  <c r="G224" i="1" s="1"/>
  <c r="E181" i="1"/>
  <c r="BG181" i="1" s="1"/>
  <c r="AP181" i="1"/>
  <c r="E179" i="1"/>
  <c r="BG179" i="1" s="1"/>
  <c r="AP179" i="1"/>
  <c r="H179" i="1" s="1"/>
  <c r="E140" i="1"/>
  <c r="AP140" i="1"/>
  <c r="E96" i="1"/>
  <c r="BG96" i="1" s="1"/>
  <c r="AP96" i="1"/>
  <c r="AT96" i="1" s="1"/>
  <c r="J96" i="1" s="1"/>
  <c r="AU96" i="1" s="1"/>
  <c r="E80" i="1"/>
  <c r="BG80" i="1" s="1"/>
  <c r="AP80" i="1"/>
  <c r="H80" i="1" s="1"/>
  <c r="AT68" i="1"/>
  <c r="J68" i="1" s="1"/>
  <c r="AU68" i="1" s="1"/>
  <c r="AT481" i="1"/>
  <c r="J481" i="1" s="1"/>
  <c r="AU481" i="1" s="1"/>
  <c r="BB470" i="1"/>
  <c r="BB467" i="1"/>
  <c r="BB454" i="1"/>
  <c r="BB426" i="1"/>
  <c r="BB411" i="1"/>
  <c r="BB395" i="1"/>
  <c r="BG383" i="1"/>
  <c r="AT340" i="1"/>
  <c r="J340" i="1" s="1"/>
  <c r="AU340" i="1" s="1"/>
  <c r="AV340" i="1" s="1"/>
  <c r="AW340" i="1" s="1"/>
  <c r="AZ340" i="1" s="1"/>
  <c r="F340" i="1" s="1"/>
  <c r="BC340" i="1" s="1"/>
  <c r="G340" i="1" s="1"/>
  <c r="BG340" i="1"/>
  <c r="BB339" i="1"/>
  <c r="BB326" i="1"/>
  <c r="BB311" i="1"/>
  <c r="BG311" i="1"/>
  <c r="BG309" i="1"/>
  <c r="BB298" i="1"/>
  <c r="BB296" i="1"/>
  <c r="BG296" i="1"/>
  <c r="BB294" i="1"/>
  <c r="BB283" i="1"/>
  <c r="BB282" i="1"/>
  <c r="AT266" i="1"/>
  <c r="J266" i="1" s="1"/>
  <c r="AU266" i="1" s="1"/>
  <c r="I266" i="1" s="1"/>
  <c r="BG265" i="1"/>
  <c r="BB254" i="1"/>
  <c r="BB252" i="1"/>
  <c r="BB251" i="1"/>
  <c r="BB225" i="1"/>
  <c r="E196" i="1"/>
  <c r="AP196" i="1"/>
  <c r="E194" i="1"/>
  <c r="BG194" i="1" s="1"/>
  <c r="AP194" i="1"/>
  <c r="AT194" i="1" s="1"/>
  <c r="J194" i="1" s="1"/>
  <c r="AU194" i="1" s="1"/>
  <c r="AT140" i="1"/>
  <c r="J140" i="1" s="1"/>
  <c r="AU140" i="1" s="1"/>
  <c r="E107" i="1"/>
  <c r="AP107" i="1"/>
  <c r="AT107" i="1" s="1"/>
  <c r="J107" i="1" s="1"/>
  <c r="AU107" i="1" s="1"/>
  <c r="AT65" i="1"/>
  <c r="J65" i="1" s="1"/>
  <c r="AU65" i="1" s="1"/>
  <c r="I65" i="1" s="1"/>
  <c r="AP51" i="1"/>
  <c r="E51" i="1"/>
  <c r="BB40" i="1"/>
  <c r="BB22" i="1"/>
  <c r="AT494" i="1"/>
  <c r="J494" i="1" s="1"/>
  <c r="AU494" i="1" s="1"/>
  <c r="BB483" i="1"/>
  <c r="BB481" i="1"/>
  <c r="BB480" i="1"/>
  <c r="BB422" i="1"/>
  <c r="BB409" i="1"/>
  <c r="AT409" i="1"/>
  <c r="J409" i="1" s="1"/>
  <c r="AU409" i="1" s="1"/>
  <c r="AV409" i="1" s="1"/>
  <c r="AW409" i="1" s="1"/>
  <c r="AZ409" i="1" s="1"/>
  <c r="F409" i="1" s="1"/>
  <c r="BC409" i="1" s="1"/>
  <c r="G409" i="1" s="1"/>
  <c r="BD409" i="1" s="1"/>
  <c r="AT395" i="1"/>
  <c r="J395" i="1" s="1"/>
  <c r="AU395" i="1" s="1"/>
  <c r="BB370" i="1"/>
  <c r="BG312" i="1"/>
  <c r="AT308" i="1"/>
  <c r="J308" i="1" s="1"/>
  <c r="AU308" i="1" s="1"/>
  <c r="I308" i="1" s="1"/>
  <c r="AT295" i="1"/>
  <c r="J295" i="1" s="1"/>
  <c r="AU295" i="1" s="1"/>
  <c r="E283" i="1"/>
  <c r="BG283" i="1" s="1"/>
  <c r="AP283" i="1"/>
  <c r="AT283" i="1" s="1"/>
  <c r="J283" i="1" s="1"/>
  <c r="AU283" i="1" s="1"/>
  <c r="BB269" i="1"/>
  <c r="E252" i="1"/>
  <c r="BG252" i="1" s="1"/>
  <c r="AP252" i="1"/>
  <c r="H252" i="1" s="1"/>
  <c r="BG240" i="1"/>
  <c r="E238" i="1"/>
  <c r="BG238" i="1" s="1"/>
  <c r="AP238" i="1"/>
  <c r="H238" i="1" s="1"/>
  <c r="E208" i="1"/>
  <c r="BG208" i="1" s="1"/>
  <c r="AP208" i="1"/>
  <c r="E153" i="1"/>
  <c r="AP153" i="1"/>
  <c r="H153" i="1" s="1"/>
  <c r="I137" i="1"/>
  <c r="AV137" i="1"/>
  <c r="AW137" i="1" s="1"/>
  <c r="AZ137" i="1" s="1"/>
  <c r="F137" i="1" s="1"/>
  <c r="BC137" i="1" s="1"/>
  <c r="G137" i="1" s="1"/>
  <c r="BD137" i="1" s="1"/>
  <c r="AT112" i="1"/>
  <c r="J112" i="1" s="1"/>
  <c r="AU112" i="1" s="1"/>
  <c r="BF112" i="1" s="1"/>
  <c r="BH112" i="1" s="1"/>
  <c r="I95" i="1"/>
  <c r="AV95" i="1"/>
  <c r="AW95" i="1" s="1"/>
  <c r="AZ95" i="1" s="1"/>
  <c r="F95" i="1" s="1"/>
  <c r="AT83" i="1"/>
  <c r="J83" i="1" s="1"/>
  <c r="AU83" i="1" s="1"/>
  <c r="I83" i="1" s="1"/>
  <c r="E69" i="1"/>
  <c r="BG69" i="1" s="1"/>
  <c r="AP69" i="1"/>
  <c r="BB23" i="1"/>
  <c r="BB238" i="1"/>
  <c r="BB236" i="1"/>
  <c r="BG236" i="1"/>
  <c r="BB224" i="1"/>
  <c r="BG224" i="1"/>
  <c r="BB222" i="1"/>
  <c r="BG196" i="1"/>
  <c r="BB168" i="1"/>
  <c r="AT165" i="1"/>
  <c r="J165" i="1" s="1"/>
  <c r="AU165" i="1" s="1"/>
  <c r="BG164" i="1"/>
  <c r="AT153" i="1"/>
  <c r="J153" i="1" s="1"/>
  <c r="AU153" i="1" s="1"/>
  <c r="BB152" i="1"/>
  <c r="AT138" i="1"/>
  <c r="J138" i="1" s="1"/>
  <c r="AU138" i="1" s="1"/>
  <c r="AV138" i="1" s="1"/>
  <c r="AW138" i="1" s="1"/>
  <c r="AZ138" i="1" s="1"/>
  <c r="F138" i="1" s="1"/>
  <c r="BC138" i="1" s="1"/>
  <c r="G138" i="1" s="1"/>
  <c r="BB122" i="1"/>
  <c r="BB95" i="1"/>
  <c r="BB68" i="1"/>
  <c r="AP65" i="1"/>
  <c r="H65" i="1" s="1"/>
  <c r="E38" i="1"/>
  <c r="AT240" i="1"/>
  <c r="J240" i="1" s="1"/>
  <c r="AU240" i="1" s="1"/>
  <c r="AT239" i="1"/>
  <c r="J239" i="1" s="1"/>
  <c r="AU239" i="1" s="1"/>
  <c r="I239" i="1" s="1"/>
  <c r="AT236" i="1"/>
  <c r="J236" i="1" s="1"/>
  <c r="AU236" i="1" s="1"/>
  <c r="BG226" i="1"/>
  <c r="AP222" i="1"/>
  <c r="H222" i="1" s="1"/>
  <c r="BG212" i="1"/>
  <c r="AP211" i="1"/>
  <c r="BG210" i="1"/>
  <c r="AP209" i="1"/>
  <c r="BG198" i="1"/>
  <c r="AP197" i="1"/>
  <c r="AT197" i="1" s="1"/>
  <c r="J197" i="1" s="1"/>
  <c r="AU197" i="1" s="1"/>
  <c r="BG195" i="1"/>
  <c r="AP182" i="1"/>
  <c r="AT179" i="1"/>
  <c r="J179" i="1" s="1"/>
  <c r="AU179" i="1" s="1"/>
  <c r="I179" i="1" s="1"/>
  <c r="AP168" i="1"/>
  <c r="AP165" i="1"/>
  <c r="BB136" i="1"/>
  <c r="AP136" i="1"/>
  <c r="AT136" i="1" s="1"/>
  <c r="J136" i="1" s="1"/>
  <c r="AU136" i="1" s="1"/>
  <c r="AP112" i="1"/>
  <c r="BB110" i="1"/>
  <c r="AP94" i="1"/>
  <c r="H94" i="1" s="1"/>
  <c r="AP93" i="1"/>
  <c r="H93" i="1" s="1"/>
  <c r="AP83" i="1"/>
  <c r="H83" i="1" s="1"/>
  <c r="AP82" i="1"/>
  <c r="H82" i="1" s="1"/>
  <c r="AP81" i="1"/>
  <c r="AT81" i="1" s="1"/>
  <c r="J81" i="1" s="1"/>
  <c r="AU81" i="1" s="1"/>
  <c r="AP54" i="1"/>
  <c r="AT54" i="1" s="1"/>
  <c r="J54" i="1" s="1"/>
  <c r="AU54" i="1" s="1"/>
  <c r="AT210" i="1"/>
  <c r="J210" i="1" s="1"/>
  <c r="AU210" i="1" s="1"/>
  <c r="AT183" i="1"/>
  <c r="J183" i="1" s="1"/>
  <c r="AU183" i="1" s="1"/>
  <c r="AT151" i="1"/>
  <c r="J151" i="1" s="1"/>
  <c r="AU151" i="1" s="1"/>
  <c r="BB126" i="1"/>
  <c r="AT125" i="1"/>
  <c r="J125" i="1" s="1"/>
  <c r="AU125" i="1" s="1"/>
  <c r="BG94" i="1"/>
  <c r="BG81" i="1"/>
  <c r="AT53" i="1"/>
  <c r="J53" i="1" s="1"/>
  <c r="AU53" i="1" s="1"/>
  <c r="H855" i="1"/>
  <c r="BG853" i="1"/>
  <c r="BG841" i="1"/>
  <c r="AV838" i="1"/>
  <c r="AW838" i="1" s="1"/>
  <c r="AZ838" i="1" s="1"/>
  <c r="F838" i="1" s="1"/>
  <c r="BC838" i="1" s="1"/>
  <c r="I838" i="1"/>
  <c r="BG837" i="1"/>
  <c r="AV825" i="1"/>
  <c r="AW825" i="1" s="1"/>
  <c r="AZ825" i="1" s="1"/>
  <c r="F825" i="1" s="1"/>
  <c r="BC825" i="1" s="1"/>
  <c r="I825" i="1"/>
  <c r="BG824" i="1"/>
  <c r="H808" i="1"/>
  <c r="BG784" i="1"/>
  <c r="H782" i="1"/>
  <c r="BG767" i="1"/>
  <c r="H756" i="1"/>
  <c r="BG754" i="1"/>
  <c r="AV752" i="1"/>
  <c r="AW752" i="1" s="1"/>
  <c r="AZ752" i="1" s="1"/>
  <c r="F752" i="1" s="1"/>
  <c r="BC752" i="1" s="1"/>
  <c r="I752" i="1"/>
  <c r="BG738" i="1"/>
  <c r="AV713" i="1"/>
  <c r="AW713" i="1" s="1"/>
  <c r="AZ713" i="1" s="1"/>
  <c r="F713" i="1" s="1"/>
  <c r="BC713" i="1" s="1"/>
  <c r="I713" i="1"/>
  <c r="BG696" i="1"/>
  <c r="BG683" i="1"/>
  <c r="H668" i="1"/>
  <c r="BG666" i="1"/>
  <c r="BC656" i="1"/>
  <c r="G656" i="1" s="1"/>
  <c r="BF656" i="1"/>
  <c r="AV655" i="1"/>
  <c r="AW655" i="1" s="1"/>
  <c r="AZ655" i="1" s="1"/>
  <c r="F655" i="1" s="1"/>
  <c r="BC655" i="1" s="1"/>
  <c r="I655" i="1"/>
  <c r="BG654" i="1"/>
  <c r="BG870" i="1"/>
  <c r="H868" i="1"/>
  <c r="BG866" i="1"/>
  <c r="BC865" i="1"/>
  <c r="G865" i="1" s="1"/>
  <c r="BF865" i="1"/>
  <c r="BH865" i="1" s="1"/>
  <c r="AT855" i="1"/>
  <c r="J855" i="1" s="1"/>
  <c r="AU855" i="1" s="1"/>
  <c r="BG840" i="1"/>
  <c r="BG836" i="1"/>
  <c r="H812" i="1"/>
  <c r="BG810" i="1"/>
  <c r="BC809" i="1"/>
  <c r="G809" i="1" s="1"/>
  <c r="BF809" i="1"/>
  <c r="AT808" i="1"/>
  <c r="J808" i="1" s="1"/>
  <c r="AU808" i="1" s="1"/>
  <c r="BG798" i="1"/>
  <c r="AT782" i="1"/>
  <c r="J782" i="1" s="1"/>
  <c r="AU782" i="1" s="1"/>
  <c r="BG781" i="1"/>
  <c r="AT756" i="1"/>
  <c r="J756" i="1" s="1"/>
  <c r="AU756" i="1" s="1"/>
  <c r="AV755" i="1"/>
  <c r="AW755" i="1" s="1"/>
  <c r="AZ755" i="1" s="1"/>
  <c r="F755" i="1" s="1"/>
  <c r="BC755" i="1" s="1"/>
  <c r="G755" i="1" s="1"/>
  <c r="I755" i="1"/>
  <c r="BG742" i="1"/>
  <c r="H726" i="1"/>
  <c r="BG712" i="1"/>
  <c r="BG670" i="1"/>
  <c r="BC669" i="1"/>
  <c r="G669" i="1" s="1"/>
  <c r="BF669" i="1"/>
  <c r="AT668" i="1"/>
  <c r="J668" i="1" s="1"/>
  <c r="AU668" i="1" s="1"/>
  <c r="I642" i="1"/>
  <c r="AV627" i="1"/>
  <c r="AW627" i="1" s="1"/>
  <c r="AZ627" i="1" s="1"/>
  <c r="F627" i="1" s="1"/>
  <c r="BC627" i="1" s="1"/>
  <c r="G627" i="1" s="1"/>
  <c r="I627" i="1"/>
  <c r="BF627" i="1"/>
  <c r="BH627" i="1" s="1"/>
  <c r="BC869" i="1"/>
  <c r="G869" i="1" s="1"/>
  <c r="BF869" i="1"/>
  <c r="AT868" i="1"/>
  <c r="J868" i="1" s="1"/>
  <c r="AU868" i="1" s="1"/>
  <c r="AV867" i="1"/>
  <c r="AW867" i="1" s="1"/>
  <c r="AZ867" i="1" s="1"/>
  <c r="F867" i="1" s="1"/>
  <c r="BC867" i="1" s="1"/>
  <c r="G867" i="1" s="1"/>
  <c r="I867" i="1"/>
  <c r="BG854" i="1"/>
  <c r="G853" i="1"/>
  <c r="BG823" i="1"/>
  <c r="BC822" i="1"/>
  <c r="G822" i="1" s="1"/>
  <c r="BF822" i="1"/>
  <c r="AT812" i="1"/>
  <c r="J812" i="1" s="1"/>
  <c r="AU812" i="1" s="1"/>
  <c r="AV811" i="1"/>
  <c r="AW811" i="1" s="1"/>
  <c r="AZ811" i="1" s="1"/>
  <c r="F811" i="1" s="1"/>
  <c r="BC811" i="1" s="1"/>
  <c r="G811" i="1" s="1"/>
  <c r="I811" i="1"/>
  <c r="BG797" i="1"/>
  <c r="H795" i="1"/>
  <c r="H769" i="1"/>
  <c r="BG755" i="1"/>
  <c r="G754" i="1"/>
  <c r="H739" i="1"/>
  <c r="BG728" i="1"/>
  <c r="BC727" i="1"/>
  <c r="G727" i="1" s="1"/>
  <c r="BF727" i="1"/>
  <c r="AT726" i="1"/>
  <c r="J726" i="1" s="1"/>
  <c r="AU726" i="1" s="1"/>
  <c r="BG725" i="1"/>
  <c r="H698" i="1"/>
  <c r="H694" i="1"/>
  <c r="H681" i="1"/>
  <c r="BG667" i="1"/>
  <c r="G666" i="1"/>
  <c r="BG653" i="1"/>
  <c r="AV623" i="1"/>
  <c r="AW623" i="1" s="1"/>
  <c r="AZ623" i="1" s="1"/>
  <c r="F623" i="1" s="1"/>
  <c r="BC623" i="1" s="1"/>
  <c r="G623" i="1" s="1"/>
  <c r="I623" i="1"/>
  <c r="BG867" i="1"/>
  <c r="H851" i="1"/>
  <c r="H838" i="1"/>
  <c r="H825" i="1"/>
  <c r="BG811" i="1"/>
  <c r="AT795" i="1"/>
  <c r="J795" i="1" s="1"/>
  <c r="AU795" i="1" s="1"/>
  <c r="BG794" i="1"/>
  <c r="AT769" i="1"/>
  <c r="J769" i="1" s="1"/>
  <c r="AU769" i="1" s="1"/>
  <c r="BG768" i="1"/>
  <c r="H752" i="1"/>
  <c r="AT739" i="1"/>
  <c r="J739" i="1" s="1"/>
  <c r="AU739" i="1" s="1"/>
  <c r="AV738" i="1"/>
  <c r="AW738" i="1" s="1"/>
  <c r="AZ738" i="1" s="1"/>
  <c r="F738" i="1" s="1"/>
  <c r="BC738" i="1" s="1"/>
  <c r="G738" i="1" s="1"/>
  <c r="I738" i="1"/>
  <c r="BG724" i="1"/>
  <c r="H713" i="1"/>
  <c r="AT698" i="1"/>
  <c r="J698" i="1" s="1"/>
  <c r="AU698" i="1" s="1"/>
  <c r="BG697" i="1"/>
  <c r="BC695" i="1"/>
  <c r="G695" i="1" s="1"/>
  <c r="AT694" i="1"/>
  <c r="J694" i="1" s="1"/>
  <c r="AU694" i="1" s="1"/>
  <c r="BG684" i="1"/>
  <c r="AT681" i="1"/>
  <c r="J681" i="1" s="1"/>
  <c r="AU681" i="1" s="1"/>
  <c r="BG680" i="1"/>
  <c r="H655" i="1"/>
  <c r="BG852" i="1"/>
  <c r="AT837" i="1"/>
  <c r="J837" i="1" s="1"/>
  <c r="AU837" i="1" s="1"/>
  <c r="BG822" i="1"/>
  <c r="BH822" i="1"/>
  <c r="BG809" i="1"/>
  <c r="AT794" i="1"/>
  <c r="J794" i="1" s="1"/>
  <c r="AU794" i="1" s="1"/>
  <c r="BG770" i="1"/>
  <c r="BG766" i="1"/>
  <c r="BG740" i="1"/>
  <c r="BG727" i="1"/>
  <c r="BH727" i="1"/>
  <c r="BG710" i="1"/>
  <c r="AT697" i="1"/>
  <c r="J697" i="1" s="1"/>
  <c r="AU697" i="1" s="1"/>
  <c r="BG695" i="1"/>
  <c r="AT684" i="1"/>
  <c r="J684" i="1" s="1"/>
  <c r="AU684" i="1" s="1"/>
  <c r="AT624" i="1"/>
  <c r="J624" i="1" s="1"/>
  <c r="AU624" i="1" s="1"/>
  <c r="AT422" i="1"/>
  <c r="J422" i="1" s="1"/>
  <c r="AU422" i="1" s="1"/>
  <c r="AT383" i="1"/>
  <c r="J383" i="1" s="1"/>
  <c r="AU383" i="1" s="1"/>
  <c r="H355" i="1"/>
  <c r="E868" i="1"/>
  <c r="E825" i="1"/>
  <c r="E812" i="1"/>
  <c r="E808" i="1"/>
  <c r="AT797" i="1"/>
  <c r="J797" i="1" s="1"/>
  <c r="AU797" i="1" s="1"/>
  <c r="E795" i="1"/>
  <c r="E782" i="1"/>
  <c r="AT780" i="1"/>
  <c r="J780" i="1" s="1"/>
  <c r="AU780" i="1" s="1"/>
  <c r="E769" i="1"/>
  <c r="E756" i="1"/>
  <c r="E739" i="1"/>
  <c r="E726" i="1"/>
  <c r="AT724" i="1"/>
  <c r="J724" i="1" s="1"/>
  <c r="AU724" i="1" s="1"/>
  <c r="AT711" i="1"/>
  <c r="J711" i="1" s="1"/>
  <c r="AU711" i="1" s="1"/>
  <c r="E698" i="1"/>
  <c r="AT696" i="1"/>
  <c r="J696" i="1" s="1"/>
  <c r="AU696" i="1" s="1"/>
  <c r="E694" i="1"/>
  <c r="AP652" i="1"/>
  <c r="AT652" i="1" s="1"/>
  <c r="J652" i="1" s="1"/>
  <c r="AU652" i="1" s="1"/>
  <c r="E652" i="1"/>
  <c r="BG640" i="1"/>
  <c r="I611" i="1"/>
  <c r="AV611" i="1"/>
  <c r="AW611" i="1" s="1"/>
  <c r="AZ611" i="1" s="1"/>
  <c r="F611" i="1" s="1"/>
  <c r="I610" i="1"/>
  <c r="AV610" i="1"/>
  <c r="AW610" i="1" s="1"/>
  <c r="AZ610" i="1" s="1"/>
  <c r="F610" i="1" s="1"/>
  <c r="BC610" i="1" s="1"/>
  <c r="G610" i="1" s="1"/>
  <c r="E609" i="1"/>
  <c r="H596" i="1"/>
  <c r="I585" i="1"/>
  <c r="AV585" i="1"/>
  <c r="AW585" i="1" s="1"/>
  <c r="AZ585" i="1" s="1"/>
  <c r="F585" i="1" s="1"/>
  <c r="I584" i="1"/>
  <c r="AV584" i="1"/>
  <c r="AW584" i="1" s="1"/>
  <c r="AZ584" i="1" s="1"/>
  <c r="F584" i="1" s="1"/>
  <c r="BC584" i="1" s="1"/>
  <c r="G584" i="1" s="1"/>
  <c r="E583" i="1"/>
  <c r="H570" i="1"/>
  <c r="AV568" i="1"/>
  <c r="AW568" i="1" s="1"/>
  <c r="AZ568" i="1" s="1"/>
  <c r="F568" i="1" s="1"/>
  <c r="I567" i="1"/>
  <c r="AV567" i="1"/>
  <c r="AW567" i="1" s="1"/>
  <c r="AZ567" i="1" s="1"/>
  <c r="F567" i="1" s="1"/>
  <c r="BC567" i="1" s="1"/>
  <c r="G567" i="1" s="1"/>
  <c r="E557" i="1"/>
  <c r="H553" i="1"/>
  <c r="E553" i="1"/>
  <c r="H540" i="1"/>
  <c r="E540" i="1"/>
  <c r="I524" i="1"/>
  <c r="AV524" i="1"/>
  <c r="AW524" i="1" s="1"/>
  <c r="AZ524" i="1" s="1"/>
  <c r="F524" i="1" s="1"/>
  <c r="I523" i="1"/>
  <c r="AV523" i="1"/>
  <c r="AW523" i="1" s="1"/>
  <c r="AZ523" i="1" s="1"/>
  <c r="F523" i="1" s="1"/>
  <c r="BC523" i="1" s="1"/>
  <c r="G523" i="1" s="1"/>
  <c r="E522" i="1"/>
  <c r="H509" i="1"/>
  <c r="I497" i="1"/>
  <c r="E496" i="1"/>
  <c r="H483" i="1"/>
  <c r="H470" i="1"/>
  <c r="BG466" i="1"/>
  <c r="I455" i="1"/>
  <c r="AV455" i="1"/>
  <c r="AW455" i="1" s="1"/>
  <c r="AZ455" i="1" s="1"/>
  <c r="F455" i="1" s="1"/>
  <c r="E453" i="1"/>
  <c r="H440" i="1"/>
  <c r="I340" i="1"/>
  <c r="AT796" i="1"/>
  <c r="J796" i="1" s="1"/>
  <c r="AU796" i="1" s="1"/>
  <c r="AT783" i="1"/>
  <c r="J783" i="1" s="1"/>
  <c r="AU783" i="1" s="1"/>
  <c r="AT770" i="1"/>
  <c r="J770" i="1" s="1"/>
  <c r="AU770" i="1" s="1"/>
  <c r="AT766" i="1"/>
  <c r="J766" i="1" s="1"/>
  <c r="AU766" i="1" s="1"/>
  <c r="AT710" i="1"/>
  <c r="J710" i="1" s="1"/>
  <c r="AU710" i="1" s="1"/>
  <c r="I669" i="1"/>
  <c r="I656" i="1"/>
  <c r="AP641" i="1"/>
  <c r="AT641" i="1" s="1"/>
  <c r="J641" i="1" s="1"/>
  <c r="AU641" i="1" s="1"/>
  <c r="E641" i="1"/>
  <c r="AV626" i="1"/>
  <c r="AW626" i="1" s="1"/>
  <c r="AZ626" i="1" s="1"/>
  <c r="F626" i="1" s="1"/>
  <c r="I626" i="1"/>
  <c r="AT625" i="1"/>
  <c r="J625" i="1" s="1"/>
  <c r="AU625" i="1" s="1"/>
  <c r="AV613" i="1"/>
  <c r="AW613" i="1" s="1"/>
  <c r="AZ613" i="1" s="1"/>
  <c r="F613" i="1" s="1"/>
  <c r="I613" i="1"/>
  <c r="AT612" i="1"/>
  <c r="J612" i="1" s="1"/>
  <c r="AU612" i="1" s="1"/>
  <c r="BG610" i="1"/>
  <c r="AT609" i="1"/>
  <c r="J609" i="1" s="1"/>
  <c r="AU609" i="1" s="1"/>
  <c r="BG597" i="1"/>
  <c r="AT596" i="1"/>
  <c r="J596" i="1" s="1"/>
  <c r="AU596" i="1" s="1"/>
  <c r="BG584" i="1"/>
  <c r="AT583" i="1"/>
  <c r="J583" i="1" s="1"/>
  <c r="AU583" i="1" s="1"/>
  <c r="BG571" i="1"/>
  <c r="AT570" i="1"/>
  <c r="J570" i="1" s="1"/>
  <c r="AU570" i="1" s="1"/>
  <c r="BG567" i="1"/>
  <c r="AT557" i="1"/>
  <c r="J557" i="1" s="1"/>
  <c r="AU557" i="1" s="1"/>
  <c r="BG554" i="1"/>
  <c r="AT553" i="1"/>
  <c r="J553" i="1" s="1"/>
  <c r="AU553" i="1" s="1"/>
  <c r="AT540" i="1"/>
  <c r="J540" i="1" s="1"/>
  <c r="AU540" i="1" s="1"/>
  <c r="BG527" i="1"/>
  <c r="AT526" i="1"/>
  <c r="J526" i="1" s="1"/>
  <c r="AU526" i="1" s="1"/>
  <c r="BG523" i="1"/>
  <c r="AT522" i="1"/>
  <c r="J522" i="1" s="1"/>
  <c r="AU522" i="1" s="1"/>
  <c r="BG510" i="1"/>
  <c r="AT509" i="1"/>
  <c r="J509" i="1" s="1"/>
  <c r="AU509" i="1" s="1"/>
  <c r="BG497" i="1"/>
  <c r="AT496" i="1"/>
  <c r="J496" i="1" s="1"/>
  <c r="AU496" i="1" s="1"/>
  <c r="BG484" i="1"/>
  <c r="AT483" i="1"/>
  <c r="J483" i="1" s="1"/>
  <c r="AU483" i="1" s="1"/>
  <c r="BG480" i="1"/>
  <c r="AT470" i="1"/>
  <c r="J470" i="1" s="1"/>
  <c r="AU470" i="1" s="1"/>
  <c r="BG467" i="1"/>
  <c r="BG454" i="1"/>
  <c r="AT453" i="1"/>
  <c r="J453" i="1" s="1"/>
  <c r="AU453" i="1" s="1"/>
  <c r="BG441" i="1"/>
  <c r="AT440" i="1"/>
  <c r="J440" i="1" s="1"/>
  <c r="AU440" i="1" s="1"/>
  <c r="I426" i="1"/>
  <c r="AV426" i="1"/>
  <c r="AW426" i="1" s="1"/>
  <c r="AZ426" i="1" s="1"/>
  <c r="F426" i="1" s="1"/>
  <c r="BC426" i="1" s="1"/>
  <c r="G426" i="1" s="1"/>
  <c r="BG426" i="1"/>
  <c r="AV425" i="1"/>
  <c r="AW425" i="1" s="1"/>
  <c r="AZ425" i="1" s="1"/>
  <c r="F425" i="1" s="1"/>
  <c r="BC425" i="1" s="1"/>
  <c r="G425" i="1" s="1"/>
  <c r="BG425" i="1"/>
  <c r="AT410" i="1"/>
  <c r="J410" i="1" s="1"/>
  <c r="AU410" i="1" s="1"/>
  <c r="AT368" i="1"/>
  <c r="J368" i="1" s="1"/>
  <c r="AU368" i="1" s="1"/>
  <c r="AP337" i="1"/>
  <c r="E337" i="1"/>
  <c r="I82" i="1"/>
  <c r="AV82" i="1"/>
  <c r="AW82" i="1" s="1"/>
  <c r="AZ82" i="1" s="1"/>
  <c r="F82" i="1" s="1"/>
  <c r="BC82" i="1" s="1"/>
  <c r="G82" i="1" s="1"/>
  <c r="BG869" i="1"/>
  <c r="BG865" i="1"/>
  <c r="AT841" i="1"/>
  <c r="J841" i="1" s="1"/>
  <c r="AU841" i="1" s="1"/>
  <c r="BG839" i="1"/>
  <c r="AT824" i="1"/>
  <c r="J824" i="1" s="1"/>
  <c r="AU824" i="1" s="1"/>
  <c r="BG783" i="1"/>
  <c r="AT781" i="1"/>
  <c r="J781" i="1" s="1"/>
  <c r="AU781" i="1" s="1"/>
  <c r="BG753" i="1"/>
  <c r="AT725" i="1"/>
  <c r="J725" i="1" s="1"/>
  <c r="AU725" i="1" s="1"/>
  <c r="BG714" i="1"/>
  <c r="BG682" i="1"/>
  <c r="AT680" i="1"/>
  <c r="J680" i="1" s="1"/>
  <c r="AU680" i="1" s="1"/>
  <c r="BG669" i="1"/>
  <c r="BH669" i="1"/>
  <c r="BG656" i="1"/>
  <c r="BH656" i="1" s="1"/>
  <c r="AT654" i="1"/>
  <c r="J654" i="1" s="1"/>
  <c r="AU654" i="1" s="1"/>
  <c r="BG642" i="1"/>
  <c r="AT640" i="1"/>
  <c r="J640" i="1" s="1"/>
  <c r="AU640" i="1" s="1"/>
  <c r="AT637" i="1"/>
  <c r="J637" i="1" s="1"/>
  <c r="AU637" i="1" s="1"/>
  <c r="E412" i="1"/>
  <c r="AP412" i="1"/>
  <c r="AT412" i="1" s="1"/>
  <c r="J412" i="1" s="1"/>
  <c r="AU412" i="1" s="1"/>
  <c r="AV369" i="1"/>
  <c r="AW369" i="1" s="1"/>
  <c r="AZ369" i="1" s="1"/>
  <c r="F369" i="1" s="1"/>
  <c r="BC369" i="1" s="1"/>
  <c r="G369" i="1" s="1"/>
  <c r="I369" i="1"/>
  <c r="AT355" i="1"/>
  <c r="J355" i="1" s="1"/>
  <c r="AU355" i="1" s="1"/>
  <c r="I253" i="1"/>
  <c r="AV253" i="1"/>
  <c r="AW253" i="1" s="1"/>
  <c r="AZ253" i="1" s="1"/>
  <c r="F253" i="1" s="1"/>
  <c r="BC253" i="1" s="1"/>
  <c r="G253" i="1" s="1"/>
  <c r="I237" i="1"/>
  <c r="AV237" i="1"/>
  <c r="AW237" i="1" s="1"/>
  <c r="AZ237" i="1" s="1"/>
  <c r="F237" i="1" s="1"/>
  <c r="BC237" i="1" s="1"/>
  <c r="G237" i="1" s="1"/>
  <c r="I236" i="1"/>
  <c r="AV236" i="1"/>
  <c r="AW236" i="1" s="1"/>
  <c r="AZ236" i="1" s="1"/>
  <c r="F236" i="1" s="1"/>
  <c r="BC236" i="1" s="1"/>
  <c r="G236" i="1" s="1"/>
  <c r="I210" i="1"/>
  <c r="AV210" i="1"/>
  <c r="AW210" i="1" s="1"/>
  <c r="AZ210" i="1" s="1"/>
  <c r="F210" i="1" s="1"/>
  <c r="BC210" i="1" s="1"/>
  <c r="G210" i="1" s="1"/>
  <c r="BG68" i="1"/>
  <c r="E855" i="1"/>
  <c r="I853" i="1"/>
  <c r="E851" i="1"/>
  <c r="E838" i="1"/>
  <c r="AT784" i="1"/>
  <c r="J784" i="1" s="1"/>
  <c r="AU784" i="1" s="1"/>
  <c r="AT767" i="1"/>
  <c r="J767" i="1" s="1"/>
  <c r="AU767" i="1" s="1"/>
  <c r="I754" i="1"/>
  <c r="E752" i="1"/>
  <c r="E713" i="1"/>
  <c r="AT683" i="1"/>
  <c r="J683" i="1" s="1"/>
  <c r="AU683" i="1" s="1"/>
  <c r="E681" i="1"/>
  <c r="E668" i="1"/>
  <c r="I666" i="1"/>
  <c r="E655" i="1"/>
  <c r="BB640" i="1"/>
  <c r="H609" i="1"/>
  <c r="I598" i="1"/>
  <c r="AV598" i="1"/>
  <c r="AW598" i="1" s="1"/>
  <c r="AZ598" i="1" s="1"/>
  <c r="F598" i="1" s="1"/>
  <c r="I597" i="1"/>
  <c r="AV597" i="1"/>
  <c r="AW597" i="1" s="1"/>
  <c r="AZ597" i="1" s="1"/>
  <c r="F597" i="1" s="1"/>
  <c r="BC597" i="1" s="1"/>
  <c r="G597" i="1" s="1"/>
  <c r="E596" i="1"/>
  <c r="H583" i="1"/>
  <c r="AV581" i="1"/>
  <c r="AW581" i="1" s="1"/>
  <c r="AZ581" i="1" s="1"/>
  <c r="F581" i="1" s="1"/>
  <c r="E570" i="1"/>
  <c r="BF567" i="1"/>
  <c r="BH567" i="1" s="1"/>
  <c r="H557" i="1"/>
  <c r="I555" i="1"/>
  <c r="AV555" i="1"/>
  <c r="AW555" i="1" s="1"/>
  <c r="AZ555" i="1" s="1"/>
  <c r="F555" i="1" s="1"/>
  <c r="I554" i="1"/>
  <c r="AV554" i="1"/>
  <c r="AW554" i="1" s="1"/>
  <c r="AZ554" i="1" s="1"/>
  <c r="F554" i="1" s="1"/>
  <c r="BC554" i="1" s="1"/>
  <c r="G554" i="1" s="1"/>
  <c r="I542" i="1"/>
  <c r="AV542" i="1"/>
  <c r="AW542" i="1" s="1"/>
  <c r="AZ542" i="1" s="1"/>
  <c r="F542" i="1" s="1"/>
  <c r="I541" i="1"/>
  <c r="AV541" i="1"/>
  <c r="AW541" i="1" s="1"/>
  <c r="AZ541" i="1" s="1"/>
  <c r="F541" i="1" s="1"/>
  <c r="BC541" i="1" s="1"/>
  <c r="H526" i="1"/>
  <c r="E526" i="1"/>
  <c r="BF523" i="1"/>
  <c r="BH523" i="1" s="1"/>
  <c r="H522" i="1"/>
  <c r="E509" i="1"/>
  <c r="H496" i="1"/>
  <c r="I494" i="1"/>
  <c r="AV494" i="1"/>
  <c r="AW494" i="1" s="1"/>
  <c r="AZ494" i="1" s="1"/>
  <c r="F494" i="1" s="1"/>
  <c r="I484" i="1"/>
  <c r="AV484" i="1"/>
  <c r="AW484" i="1" s="1"/>
  <c r="AZ484" i="1" s="1"/>
  <c r="F484" i="1" s="1"/>
  <c r="BC484" i="1" s="1"/>
  <c r="G484" i="1" s="1"/>
  <c r="E483" i="1"/>
  <c r="I481" i="1"/>
  <c r="AV481" i="1"/>
  <c r="AW481" i="1" s="1"/>
  <c r="AZ481" i="1" s="1"/>
  <c r="F481" i="1" s="1"/>
  <c r="I480" i="1"/>
  <c r="AV480" i="1"/>
  <c r="AW480" i="1" s="1"/>
  <c r="AZ480" i="1" s="1"/>
  <c r="F480" i="1" s="1"/>
  <c r="BC480" i="1" s="1"/>
  <c r="G480" i="1" s="1"/>
  <c r="E470" i="1"/>
  <c r="AT465" i="1"/>
  <c r="J465" i="1" s="1"/>
  <c r="AU465" i="1" s="1"/>
  <c r="H453" i="1"/>
  <c r="I451" i="1"/>
  <c r="AV451" i="1"/>
  <c r="AW451" i="1" s="1"/>
  <c r="AZ451" i="1" s="1"/>
  <c r="F451" i="1" s="1"/>
  <c r="I441" i="1"/>
  <c r="AV441" i="1"/>
  <c r="AW441" i="1" s="1"/>
  <c r="AZ441" i="1" s="1"/>
  <c r="F441" i="1" s="1"/>
  <c r="BC441" i="1" s="1"/>
  <c r="G441" i="1" s="1"/>
  <c r="E440" i="1"/>
  <c r="H394" i="1"/>
  <c r="BB367" i="1"/>
  <c r="I869" i="1"/>
  <c r="BF867" i="1"/>
  <c r="BH867" i="1" s="1"/>
  <c r="I865" i="1"/>
  <c r="I822" i="1"/>
  <c r="BF811" i="1"/>
  <c r="BH811" i="1" s="1"/>
  <c r="I809" i="1"/>
  <c r="AT740" i="1"/>
  <c r="J740" i="1" s="1"/>
  <c r="AU740" i="1" s="1"/>
  <c r="I727" i="1"/>
  <c r="AT714" i="1"/>
  <c r="J714" i="1" s="1"/>
  <c r="AU714" i="1" s="1"/>
  <c r="BF853" i="1"/>
  <c r="BH853" i="1" s="1"/>
  <c r="BF754" i="1"/>
  <c r="BH754" i="1" s="1"/>
  <c r="BF666" i="1"/>
  <c r="BH666" i="1" s="1"/>
  <c r="E639" i="1"/>
  <c r="AP639" i="1"/>
  <c r="BG637" i="1"/>
  <c r="BG624" i="1"/>
  <c r="AV438" i="1"/>
  <c r="AW438" i="1" s="1"/>
  <c r="AZ438" i="1" s="1"/>
  <c r="F438" i="1" s="1"/>
  <c r="BC438" i="1" s="1"/>
  <c r="G438" i="1" s="1"/>
  <c r="I438" i="1"/>
  <c r="BG438" i="1"/>
  <c r="AV411" i="1"/>
  <c r="AW411" i="1" s="1"/>
  <c r="AZ411" i="1" s="1"/>
  <c r="F411" i="1" s="1"/>
  <c r="BC411" i="1" s="1"/>
  <c r="I411" i="1"/>
  <c r="H398" i="1"/>
  <c r="I323" i="1"/>
  <c r="AV323" i="1"/>
  <c r="AW323" i="1" s="1"/>
  <c r="AZ323" i="1" s="1"/>
  <c r="F323" i="1" s="1"/>
  <c r="BC323" i="1" s="1"/>
  <c r="G323" i="1" s="1"/>
  <c r="H311" i="1"/>
  <c r="I282" i="1"/>
  <c r="AV282" i="1"/>
  <c r="AW282" i="1" s="1"/>
  <c r="AZ282" i="1" s="1"/>
  <c r="F282" i="1" s="1"/>
  <c r="BC282" i="1" s="1"/>
  <c r="G282" i="1" s="1"/>
  <c r="H266" i="1"/>
  <c r="I250" i="1"/>
  <c r="AV250" i="1"/>
  <c r="AW250" i="1" s="1"/>
  <c r="AZ250" i="1" s="1"/>
  <c r="F250" i="1" s="1"/>
  <c r="BC250" i="1" s="1"/>
  <c r="G250" i="1" s="1"/>
  <c r="AV179" i="1"/>
  <c r="AW179" i="1" s="1"/>
  <c r="AZ179" i="1" s="1"/>
  <c r="F179" i="1" s="1"/>
  <c r="BC179" i="1" s="1"/>
  <c r="G179" i="1" s="1"/>
  <c r="BG83" i="1"/>
  <c r="BG82" i="1"/>
  <c r="H81" i="1"/>
  <c r="I395" i="1"/>
  <c r="AV395" i="1"/>
  <c r="AW395" i="1" s="1"/>
  <c r="AZ395" i="1" s="1"/>
  <c r="F395" i="1" s="1"/>
  <c r="BC395" i="1" s="1"/>
  <c r="G395" i="1" s="1"/>
  <c r="AT394" i="1"/>
  <c r="J394" i="1" s="1"/>
  <c r="AU394" i="1" s="1"/>
  <c r="I370" i="1"/>
  <c r="AV370" i="1"/>
  <c r="AW370" i="1" s="1"/>
  <c r="AZ370" i="1" s="1"/>
  <c r="F370" i="1" s="1"/>
  <c r="BC370" i="1" s="1"/>
  <c r="G370" i="1" s="1"/>
  <c r="AP368" i="1"/>
  <c r="BG354" i="1"/>
  <c r="I240" i="1"/>
  <c r="AV240" i="1"/>
  <c r="AW240" i="1" s="1"/>
  <c r="AZ240" i="1" s="1"/>
  <c r="F240" i="1" s="1"/>
  <c r="BC240" i="1" s="1"/>
  <c r="G240" i="1" s="1"/>
  <c r="I224" i="1"/>
  <c r="AV140" i="1"/>
  <c r="AW140" i="1" s="1"/>
  <c r="AZ140" i="1" s="1"/>
  <c r="F140" i="1" s="1"/>
  <c r="BC140" i="1" s="1"/>
  <c r="G140" i="1" s="1"/>
  <c r="I140" i="1"/>
  <c r="BG140" i="1"/>
  <c r="AV111" i="1"/>
  <c r="AW111" i="1" s="1"/>
  <c r="AZ111" i="1" s="1"/>
  <c r="F111" i="1" s="1"/>
  <c r="BC111" i="1" s="1"/>
  <c r="G111" i="1" s="1"/>
  <c r="I111" i="1"/>
  <c r="I108" i="1"/>
  <c r="AV108" i="1"/>
  <c r="AW108" i="1" s="1"/>
  <c r="AZ108" i="1" s="1"/>
  <c r="F108" i="1" s="1"/>
  <c r="BC108" i="1" s="1"/>
  <c r="G108" i="1" s="1"/>
  <c r="H283" i="1"/>
  <c r="E599" i="1"/>
  <c r="AP599" i="1"/>
  <c r="E595" i="1"/>
  <c r="AP595" i="1"/>
  <c r="E582" i="1"/>
  <c r="AP582" i="1"/>
  <c r="E569" i="1"/>
  <c r="AP569" i="1"/>
  <c r="E556" i="1"/>
  <c r="AP556" i="1"/>
  <c r="E543" i="1"/>
  <c r="AP543" i="1"/>
  <c r="E539" i="1"/>
  <c r="AP539" i="1"/>
  <c r="E525" i="1"/>
  <c r="AP525" i="1"/>
  <c r="E512" i="1"/>
  <c r="AP512" i="1"/>
  <c r="E508" i="1"/>
  <c r="AP508" i="1"/>
  <c r="E495" i="1"/>
  <c r="AP495" i="1"/>
  <c r="E482" i="1"/>
  <c r="AP482" i="1"/>
  <c r="E469" i="1"/>
  <c r="AP469" i="1"/>
  <c r="E465" i="1"/>
  <c r="AP465" i="1"/>
  <c r="E452" i="1"/>
  <c r="AP452" i="1"/>
  <c r="AP439" i="1"/>
  <c r="E439" i="1"/>
  <c r="BG409" i="1"/>
  <c r="AP381" i="1"/>
  <c r="AT381" i="1" s="1"/>
  <c r="J381" i="1" s="1"/>
  <c r="AU381" i="1" s="1"/>
  <c r="E381" i="1"/>
  <c r="BG368" i="1"/>
  <c r="I366" i="1"/>
  <c r="AV366" i="1"/>
  <c r="AW366" i="1" s="1"/>
  <c r="AZ366" i="1" s="1"/>
  <c r="F366" i="1" s="1"/>
  <c r="BC366" i="1" s="1"/>
  <c r="G366" i="1" s="1"/>
  <c r="E353" i="1"/>
  <c r="AP353" i="1"/>
  <c r="I297" i="1"/>
  <c r="AV297" i="1"/>
  <c r="AW297" i="1" s="1"/>
  <c r="AZ297" i="1" s="1"/>
  <c r="F297" i="1" s="1"/>
  <c r="BC297" i="1" s="1"/>
  <c r="G297" i="1" s="1"/>
  <c r="I296" i="1"/>
  <c r="AV296" i="1"/>
  <c r="AW296" i="1" s="1"/>
  <c r="AZ296" i="1" s="1"/>
  <c r="F296" i="1" s="1"/>
  <c r="BC296" i="1" s="1"/>
  <c r="G296" i="1" s="1"/>
  <c r="H296" i="1"/>
  <c r="BF296" i="1"/>
  <c r="BH296" i="1" s="1"/>
  <c r="I295" i="1"/>
  <c r="AV295" i="1"/>
  <c r="AW295" i="1" s="1"/>
  <c r="AZ295" i="1" s="1"/>
  <c r="F295" i="1" s="1"/>
  <c r="BC295" i="1" s="1"/>
  <c r="G295" i="1" s="1"/>
  <c r="I280" i="1"/>
  <c r="AV280" i="1"/>
  <c r="AW280" i="1" s="1"/>
  <c r="AZ280" i="1" s="1"/>
  <c r="F280" i="1" s="1"/>
  <c r="BC280" i="1" s="1"/>
  <c r="G280" i="1" s="1"/>
  <c r="I279" i="1"/>
  <c r="AV279" i="1"/>
  <c r="AW279" i="1" s="1"/>
  <c r="AZ279" i="1" s="1"/>
  <c r="F279" i="1" s="1"/>
  <c r="BC279" i="1" s="1"/>
  <c r="G279" i="1" s="1"/>
  <c r="H279" i="1"/>
  <c r="BF279" i="1"/>
  <c r="I269" i="1"/>
  <c r="AV269" i="1"/>
  <c r="AW269" i="1" s="1"/>
  <c r="AZ269" i="1" s="1"/>
  <c r="F269" i="1" s="1"/>
  <c r="BC269" i="1" s="1"/>
  <c r="G269" i="1" s="1"/>
  <c r="AV254" i="1"/>
  <c r="AW254" i="1" s="1"/>
  <c r="AZ254" i="1" s="1"/>
  <c r="F254" i="1" s="1"/>
  <c r="BC254" i="1" s="1"/>
  <c r="G254" i="1" s="1"/>
  <c r="I223" i="1"/>
  <c r="AV223" i="1"/>
  <c r="AW223" i="1" s="1"/>
  <c r="AZ223" i="1" s="1"/>
  <c r="F223" i="1" s="1"/>
  <c r="BC223" i="1" s="1"/>
  <c r="G223" i="1" s="1"/>
  <c r="I165" i="1"/>
  <c r="AV165" i="1"/>
  <c r="AW165" i="1" s="1"/>
  <c r="AZ165" i="1" s="1"/>
  <c r="F165" i="1" s="1"/>
  <c r="BC165" i="1" s="1"/>
  <c r="G165" i="1" s="1"/>
  <c r="BG598" i="1"/>
  <c r="BG585" i="1"/>
  <c r="BG581" i="1"/>
  <c r="BG568" i="1"/>
  <c r="BG555" i="1"/>
  <c r="BG542" i="1"/>
  <c r="BG538" i="1"/>
  <c r="BG524" i="1"/>
  <c r="BG498" i="1"/>
  <c r="BG494" i="1"/>
  <c r="BG481" i="1"/>
  <c r="BG455" i="1"/>
  <c r="BG451" i="1"/>
  <c r="H438" i="1"/>
  <c r="E437" i="1"/>
  <c r="AP437" i="1"/>
  <c r="BF425" i="1"/>
  <c r="H425" i="1"/>
  <c r="AP424" i="1"/>
  <c r="AT424" i="1" s="1"/>
  <c r="J424" i="1" s="1"/>
  <c r="AU424" i="1" s="1"/>
  <c r="E424" i="1"/>
  <c r="BF411" i="1"/>
  <c r="H411" i="1"/>
  <c r="I409" i="1"/>
  <c r="H408" i="1"/>
  <c r="I396" i="1"/>
  <c r="E384" i="1"/>
  <c r="AP384" i="1"/>
  <c r="BG369" i="1"/>
  <c r="AT353" i="1"/>
  <c r="J353" i="1" s="1"/>
  <c r="AU353" i="1" s="1"/>
  <c r="BG336" i="1"/>
  <c r="I310" i="1"/>
  <c r="H297" i="1"/>
  <c r="H293" i="1"/>
  <c r="H280" i="1"/>
  <c r="H267" i="1"/>
  <c r="AT198" i="1"/>
  <c r="J198" i="1" s="1"/>
  <c r="AU198" i="1" s="1"/>
  <c r="I183" i="1"/>
  <c r="AV183" i="1"/>
  <c r="AW183" i="1" s="1"/>
  <c r="AZ183" i="1" s="1"/>
  <c r="F183" i="1" s="1"/>
  <c r="BC183" i="1" s="1"/>
  <c r="G183" i="1" s="1"/>
  <c r="BE97" i="1"/>
  <c r="BD97" i="1"/>
  <c r="BB410" i="1"/>
  <c r="BG408" i="1"/>
  <c r="E397" i="1"/>
  <c r="AP397" i="1"/>
  <c r="H395" i="1"/>
  <c r="BF395" i="1"/>
  <c r="BH395" i="1" s="1"/>
  <c r="BG395" i="1"/>
  <c r="AP382" i="1"/>
  <c r="E382" i="1"/>
  <c r="BG366" i="1"/>
  <c r="H354" i="1"/>
  <c r="H254" i="1"/>
  <c r="H237" i="1"/>
  <c r="BF237" i="1"/>
  <c r="BH237" i="1" s="1"/>
  <c r="H211" i="1"/>
  <c r="AT168" i="1"/>
  <c r="J168" i="1" s="1"/>
  <c r="AU168" i="1" s="1"/>
  <c r="BG427" i="1"/>
  <c r="E423" i="1"/>
  <c r="AP423" i="1"/>
  <c r="BB412" i="1"/>
  <c r="BG396" i="1"/>
  <c r="AT384" i="1"/>
  <c r="J384" i="1" s="1"/>
  <c r="AU384" i="1" s="1"/>
  <c r="E380" i="1"/>
  <c r="AP380" i="1"/>
  <c r="BB369" i="1"/>
  <c r="AP350" i="1"/>
  <c r="E350" i="1"/>
  <c r="AP324" i="1"/>
  <c r="E324" i="1"/>
  <c r="H250" i="1"/>
  <c r="H224" i="1"/>
  <c r="E154" i="1"/>
  <c r="AP154" i="1"/>
  <c r="AT154" i="1" s="1"/>
  <c r="J154" i="1" s="1"/>
  <c r="AU154" i="1" s="1"/>
  <c r="AV150" i="1"/>
  <c r="AW150" i="1" s="1"/>
  <c r="AZ150" i="1" s="1"/>
  <c r="F150" i="1" s="1"/>
  <c r="BC150" i="1" s="1"/>
  <c r="G150" i="1" s="1"/>
  <c r="I150" i="1"/>
  <c r="BD138" i="1"/>
  <c r="BE138" i="1"/>
  <c r="H108" i="1"/>
  <c r="AP40" i="1"/>
  <c r="E40" i="1"/>
  <c r="BG37" i="1"/>
  <c r="AP24" i="1"/>
  <c r="E24" i="1"/>
  <c r="AT423" i="1"/>
  <c r="J423" i="1" s="1"/>
  <c r="AU423" i="1" s="1"/>
  <c r="E410" i="1"/>
  <c r="AP410" i="1"/>
  <c r="BB408" i="1"/>
  <c r="E367" i="1"/>
  <c r="AP367" i="1"/>
  <c r="BB355" i="1"/>
  <c r="AT324" i="1"/>
  <c r="J324" i="1" s="1"/>
  <c r="AU324" i="1" s="1"/>
  <c r="AT252" i="1"/>
  <c r="J252" i="1" s="1"/>
  <c r="AU252" i="1" s="1"/>
  <c r="AT226" i="1"/>
  <c r="J226" i="1" s="1"/>
  <c r="AU226" i="1" s="1"/>
  <c r="AT195" i="1"/>
  <c r="J195" i="1" s="1"/>
  <c r="AU195" i="1" s="1"/>
  <c r="AT180" i="1"/>
  <c r="J180" i="1" s="1"/>
  <c r="AU180" i="1" s="1"/>
  <c r="I166" i="1"/>
  <c r="AV166" i="1"/>
  <c r="AW166" i="1" s="1"/>
  <c r="AZ166" i="1" s="1"/>
  <c r="F166" i="1" s="1"/>
  <c r="BC166" i="1" s="1"/>
  <c r="G166" i="1" s="1"/>
  <c r="AP26" i="1"/>
  <c r="E26" i="1"/>
  <c r="H165" i="1"/>
  <c r="I151" i="1"/>
  <c r="AV151" i="1"/>
  <c r="AW151" i="1" s="1"/>
  <c r="AZ151" i="1" s="1"/>
  <c r="F151" i="1" s="1"/>
  <c r="BC151" i="1" s="1"/>
  <c r="G151" i="1" s="1"/>
  <c r="BF151" i="1"/>
  <c r="BH151" i="1" s="1"/>
  <c r="I125" i="1"/>
  <c r="AV125" i="1"/>
  <c r="AW125" i="1" s="1"/>
  <c r="AZ125" i="1" s="1"/>
  <c r="F125" i="1" s="1"/>
  <c r="AP124" i="1"/>
  <c r="AT124" i="1" s="1"/>
  <c r="J124" i="1" s="1"/>
  <c r="AU124" i="1" s="1"/>
  <c r="E124" i="1"/>
  <c r="I97" i="1"/>
  <c r="BF97" i="1"/>
  <c r="BC95" i="1"/>
  <c r="G95" i="1" s="1"/>
  <c r="BF95" i="1"/>
  <c r="BH95" i="1" s="1"/>
  <c r="I79" i="1"/>
  <c r="AV79" i="1"/>
  <c r="AW79" i="1" s="1"/>
  <c r="AZ79" i="1" s="1"/>
  <c r="F79" i="1" s="1"/>
  <c r="BC79" i="1" s="1"/>
  <c r="G79" i="1" s="1"/>
  <c r="I67" i="1"/>
  <c r="AV67" i="1"/>
  <c r="AW67" i="1" s="1"/>
  <c r="AZ67" i="1" s="1"/>
  <c r="F67" i="1" s="1"/>
  <c r="I66" i="1"/>
  <c r="AV66" i="1"/>
  <c r="AW66" i="1" s="1"/>
  <c r="AZ66" i="1" s="1"/>
  <c r="F66" i="1" s="1"/>
  <c r="BC66" i="1" s="1"/>
  <c r="G66" i="1" s="1"/>
  <c r="BG51" i="1"/>
  <c r="BG39" i="1"/>
  <c r="BG22" i="1"/>
  <c r="BG352" i="1"/>
  <c r="AT351" i="1"/>
  <c r="J351" i="1" s="1"/>
  <c r="AU351" i="1" s="1"/>
  <c r="AP339" i="1"/>
  <c r="AT339" i="1" s="1"/>
  <c r="J339" i="1" s="1"/>
  <c r="AU339" i="1" s="1"/>
  <c r="E339" i="1"/>
  <c r="AP326" i="1"/>
  <c r="E326" i="1"/>
  <c r="AT325" i="1"/>
  <c r="J325" i="1" s="1"/>
  <c r="AU325" i="1" s="1"/>
  <c r="AP322" i="1"/>
  <c r="E322" i="1"/>
  <c r="AT312" i="1"/>
  <c r="J312" i="1" s="1"/>
  <c r="AU312" i="1" s="1"/>
  <c r="AT309" i="1"/>
  <c r="J309" i="1" s="1"/>
  <c r="AU309" i="1" s="1"/>
  <c r="BF210" i="1"/>
  <c r="BH210" i="1" s="1"/>
  <c r="AT208" i="1"/>
  <c r="J208" i="1" s="1"/>
  <c r="AU208" i="1" s="1"/>
  <c r="AT181" i="1"/>
  <c r="J181" i="1" s="1"/>
  <c r="AU181" i="1" s="1"/>
  <c r="AT167" i="1"/>
  <c r="J167" i="1" s="1"/>
  <c r="AU167" i="1" s="1"/>
  <c r="H150" i="1"/>
  <c r="H140" i="1"/>
  <c r="BE137" i="1"/>
  <c r="AV112" i="1"/>
  <c r="AW112" i="1" s="1"/>
  <c r="AZ112" i="1" s="1"/>
  <c r="F112" i="1" s="1"/>
  <c r="BC112" i="1" s="1"/>
  <c r="G112" i="1" s="1"/>
  <c r="BG112" i="1"/>
  <c r="H111" i="1"/>
  <c r="BG66" i="1"/>
  <c r="AV65" i="1"/>
  <c r="AW65" i="1" s="1"/>
  <c r="AZ65" i="1" s="1"/>
  <c r="F65" i="1" s="1"/>
  <c r="BC65" i="1" s="1"/>
  <c r="G65" i="1" s="1"/>
  <c r="BB351" i="1"/>
  <c r="H351" i="1"/>
  <c r="BB340" i="1"/>
  <c r="H340" i="1"/>
  <c r="BB338" i="1"/>
  <c r="BB336" i="1"/>
  <c r="BF336" i="1"/>
  <c r="BH336" i="1" s="1"/>
  <c r="H336" i="1"/>
  <c r="BB325" i="1"/>
  <c r="H325" i="1"/>
  <c r="BB323" i="1"/>
  <c r="BF323" i="1"/>
  <c r="BH323" i="1" s="1"/>
  <c r="H323" i="1"/>
  <c r="BB312" i="1"/>
  <c r="H312" i="1"/>
  <c r="AT294" i="1"/>
  <c r="J294" i="1" s="1"/>
  <c r="AU294" i="1" s="1"/>
  <c r="AT281" i="1"/>
  <c r="J281" i="1" s="1"/>
  <c r="AU281" i="1" s="1"/>
  <c r="AT268" i="1"/>
  <c r="J268" i="1" s="1"/>
  <c r="AU268" i="1" s="1"/>
  <c r="AT255" i="1"/>
  <c r="J255" i="1" s="1"/>
  <c r="AU255" i="1" s="1"/>
  <c r="AT251" i="1"/>
  <c r="J251" i="1" s="1"/>
  <c r="AU251" i="1" s="1"/>
  <c r="AT238" i="1"/>
  <c r="J238" i="1" s="1"/>
  <c r="AU238" i="1" s="1"/>
  <c r="AT225" i="1"/>
  <c r="J225" i="1" s="1"/>
  <c r="AU225" i="1" s="1"/>
  <c r="AT212" i="1"/>
  <c r="J212" i="1" s="1"/>
  <c r="AU212" i="1" s="1"/>
  <c r="AT209" i="1"/>
  <c r="J209" i="1" s="1"/>
  <c r="AU209" i="1" s="1"/>
  <c r="AT196" i="1"/>
  <c r="J196" i="1" s="1"/>
  <c r="AU196" i="1" s="1"/>
  <c r="AT182" i="1"/>
  <c r="J182" i="1" s="1"/>
  <c r="AU182" i="1" s="1"/>
  <c r="AT178" i="1"/>
  <c r="J178" i="1" s="1"/>
  <c r="AU178" i="1" s="1"/>
  <c r="BG151" i="1"/>
  <c r="BB139" i="1"/>
  <c r="H137" i="1"/>
  <c r="BF137" i="1"/>
  <c r="H112" i="1"/>
  <c r="BB109" i="1"/>
  <c r="BG107" i="1"/>
  <c r="BG93" i="1"/>
  <c r="I68" i="1"/>
  <c r="AV68" i="1"/>
  <c r="AW68" i="1" s="1"/>
  <c r="AZ68" i="1" s="1"/>
  <c r="F68" i="1" s="1"/>
  <c r="BC68" i="1" s="1"/>
  <c r="G68" i="1" s="1"/>
  <c r="BG50" i="1"/>
  <c r="BG38" i="1"/>
  <c r="AT164" i="1"/>
  <c r="J164" i="1" s="1"/>
  <c r="AU164" i="1" s="1"/>
  <c r="AV153" i="1"/>
  <c r="AW153" i="1" s="1"/>
  <c r="AZ153" i="1" s="1"/>
  <c r="F153" i="1" s="1"/>
  <c r="BC153" i="1" s="1"/>
  <c r="G153" i="1" s="1"/>
  <c r="I153" i="1"/>
  <c r="BG150" i="1"/>
  <c r="H136" i="1"/>
  <c r="AP123" i="1"/>
  <c r="E123" i="1"/>
  <c r="E110" i="1"/>
  <c r="AP110" i="1"/>
  <c r="AT110" i="1" s="1"/>
  <c r="J110" i="1" s="1"/>
  <c r="AU110" i="1" s="1"/>
  <c r="H79" i="1"/>
  <c r="H50" i="1"/>
  <c r="AP36" i="1"/>
  <c r="E36" i="1"/>
  <c r="H209" i="1"/>
  <c r="H208" i="1"/>
  <c r="H198" i="1"/>
  <c r="H197" i="1"/>
  <c r="H196" i="1"/>
  <c r="H195" i="1"/>
  <c r="H183" i="1"/>
  <c r="H182" i="1"/>
  <c r="H181" i="1"/>
  <c r="H180" i="1"/>
  <c r="H178" i="1"/>
  <c r="H168" i="1"/>
  <c r="H167" i="1"/>
  <c r="H164" i="1"/>
  <c r="BF153" i="1"/>
  <c r="E139" i="1"/>
  <c r="AP139" i="1"/>
  <c r="BG136" i="1"/>
  <c r="E122" i="1"/>
  <c r="AP122" i="1"/>
  <c r="BG108" i="1"/>
  <c r="H39" i="1"/>
  <c r="H37" i="1"/>
  <c r="BG25" i="1"/>
  <c r="AP23" i="1"/>
  <c r="E23" i="1"/>
  <c r="BG153" i="1"/>
  <c r="AT139" i="1"/>
  <c r="J139" i="1" s="1"/>
  <c r="AU139" i="1" s="1"/>
  <c r="I138" i="1"/>
  <c r="BF138" i="1"/>
  <c r="BG138" i="1"/>
  <c r="BB137" i="1"/>
  <c r="BG137" i="1"/>
  <c r="BH137" i="1" s="1"/>
  <c r="E126" i="1"/>
  <c r="AP126" i="1"/>
  <c r="AT126" i="1" s="1"/>
  <c r="J126" i="1" s="1"/>
  <c r="AU126" i="1" s="1"/>
  <c r="BG111" i="1"/>
  <c r="BH97" i="1"/>
  <c r="H51" i="1"/>
  <c r="H38" i="1"/>
  <c r="H25" i="1"/>
  <c r="E152" i="1"/>
  <c r="AP152" i="1"/>
  <c r="BB150" i="1"/>
  <c r="BG125" i="1"/>
  <c r="AT122" i="1"/>
  <c r="J122" i="1" s="1"/>
  <c r="AU122" i="1" s="1"/>
  <c r="E109" i="1"/>
  <c r="AP109" i="1"/>
  <c r="BB107" i="1"/>
  <c r="BG53" i="1"/>
  <c r="H52" i="1"/>
  <c r="E52" i="1"/>
  <c r="BB52" i="1"/>
  <c r="AT52" i="1"/>
  <c r="J52" i="1" s="1"/>
  <c r="AU52" i="1" s="1"/>
  <c r="BB51" i="1"/>
  <c r="AT51" i="1"/>
  <c r="J51" i="1" s="1"/>
  <c r="AU51" i="1" s="1"/>
  <c r="AT50" i="1"/>
  <c r="J50" i="1" s="1"/>
  <c r="AU50" i="1" s="1"/>
  <c r="AT40" i="1"/>
  <c r="J40" i="1" s="1"/>
  <c r="AU40" i="1" s="1"/>
  <c r="AT39" i="1"/>
  <c r="J39" i="1" s="1"/>
  <c r="AU39" i="1" s="1"/>
  <c r="AT38" i="1"/>
  <c r="J38" i="1" s="1"/>
  <c r="AU38" i="1" s="1"/>
  <c r="AT37" i="1"/>
  <c r="J37" i="1" s="1"/>
  <c r="AU37" i="1" s="1"/>
  <c r="AT36" i="1"/>
  <c r="J36" i="1" s="1"/>
  <c r="AU36" i="1" s="1"/>
  <c r="AT25" i="1"/>
  <c r="J25" i="1" s="1"/>
  <c r="AU25" i="1" s="1"/>
  <c r="AT24" i="1"/>
  <c r="J24" i="1" s="1"/>
  <c r="AU24" i="1" s="1"/>
  <c r="AT23" i="1"/>
  <c r="J23" i="1" s="1"/>
  <c r="AU23" i="1" s="1"/>
  <c r="AP22" i="1"/>
  <c r="AV54" i="1" l="1"/>
  <c r="AW54" i="1" s="1"/>
  <c r="AZ54" i="1" s="1"/>
  <c r="F54" i="1" s="1"/>
  <c r="BC54" i="1" s="1"/>
  <c r="G54" i="1" s="1"/>
  <c r="I54" i="1"/>
  <c r="I267" i="1"/>
  <c r="BF267" i="1"/>
  <c r="BH267" i="1" s="1"/>
  <c r="AV267" i="1"/>
  <c r="AW267" i="1" s="1"/>
  <c r="AZ267" i="1" s="1"/>
  <c r="F267" i="1" s="1"/>
  <c r="BC267" i="1" s="1"/>
  <c r="G267" i="1" s="1"/>
  <c r="I81" i="1"/>
  <c r="AV81" i="1"/>
  <c r="AW81" i="1" s="1"/>
  <c r="AZ81" i="1" s="1"/>
  <c r="F81" i="1" s="1"/>
  <c r="BC81" i="1" s="1"/>
  <c r="G81" i="1" s="1"/>
  <c r="I311" i="1"/>
  <c r="AV311" i="1"/>
  <c r="AW311" i="1" s="1"/>
  <c r="AZ311" i="1" s="1"/>
  <c r="F311" i="1" s="1"/>
  <c r="BC311" i="1" s="1"/>
  <c r="G311" i="1" s="1"/>
  <c r="BF642" i="1"/>
  <c r="BH642" i="1" s="1"/>
  <c r="AV398" i="1"/>
  <c r="AW398" i="1" s="1"/>
  <c r="AZ398" i="1" s="1"/>
  <c r="F398" i="1" s="1"/>
  <c r="BC398" i="1" s="1"/>
  <c r="G398" i="1" s="1"/>
  <c r="I398" i="1"/>
  <c r="I107" i="1"/>
  <c r="AV107" i="1"/>
  <c r="AW107" i="1" s="1"/>
  <c r="AZ107" i="1" s="1"/>
  <c r="F107" i="1" s="1"/>
  <c r="BC107" i="1" s="1"/>
  <c r="G107" i="1" s="1"/>
  <c r="BE107" i="1" s="1"/>
  <c r="AV136" i="1"/>
  <c r="AW136" i="1" s="1"/>
  <c r="AZ136" i="1" s="1"/>
  <c r="F136" i="1" s="1"/>
  <c r="BC136" i="1" s="1"/>
  <c r="G136" i="1" s="1"/>
  <c r="I136" i="1"/>
  <c r="I197" i="1"/>
  <c r="AV197" i="1"/>
  <c r="AW197" i="1" s="1"/>
  <c r="AZ197" i="1" s="1"/>
  <c r="F197" i="1" s="1"/>
  <c r="BC197" i="1" s="1"/>
  <c r="G197" i="1" s="1"/>
  <c r="I283" i="1"/>
  <c r="AV283" i="1"/>
  <c r="AW283" i="1" s="1"/>
  <c r="AZ283" i="1" s="1"/>
  <c r="F283" i="1" s="1"/>
  <c r="BC283" i="1" s="1"/>
  <c r="G283" i="1" s="1"/>
  <c r="I96" i="1"/>
  <c r="AV96" i="1"/>
  <c r="AW96" i="1" s="1"/>
  <c r="AZ96" i="1" s="1"/>
  <c r="F96" i="1" s="1"/>
  <c r="BC96" i="1" s="1"/>
  <c r="G96" i="1" s="1"/>
  <c r="I408" i="1"/>
  <c r="AV408" i="1"/>
  <c r="AW408" i="1" s="1"/>
  <c r="AZ408" i="1" s="1"/>
  <c r="F408" i="1" s="1"/>
  <c r="BC408" i="1" s="1"/>
  <c r="G408" i="1" s="1"/>
  <c r="AV354" i="1"/>
  <c r="AW354" i="1" s="1"/>
  <c r="AZ354" i="1" s="1"/>
  <c r="F354" i="1" s="1"/>
  <c r="BC354" i="1" s="1"/>
  <c r="G354" i="1" s="1"/>
  <c r="I354" i="1"/>
  <c r="BH541" i="1"/>
  <c r="H466" i="1"/>
  <c r="AV538" i="1"/>
  <c r="AW538" i="1" s="1"/>
  <c r="AZ538" i="1" s="1"/>
  <c r="F538" i="1" s="1"/>
  <c r="AT798" i="1"/>
  <c r="J798" i="1" s="1"/>
  <c r="AU798" i="1" s="1"/>
  <c r="AV83" i="1"/>
  <c r="AW83" i="1" s="1"/>
  <c r="AZ83" i="1" s="1"/>
  <c r="F83" i="1" s="1"/>
  <c r="BC83" i="1" s="1"/>
  <c r="G83" i="1" s="1"/>
  <c r="BE83" i="1" s="1"/>
  <c r="BE336" i="1"/>
  <c r="AV498" i="1"/>
  <c r="AW498" i="1" s="1"/>
  <c r="AZ498" i="1" s="1"/>
  <c r="F498" i="1" s="1"/>
  <c r="BE427" i="1"/>
  <c r="BH869" i="1"/>
  <c r="AV642" i="1"/>
  <c r="AW642" i="1" s="1"/>
  <c r="AZ642" i="1" s="1"/>
  <c r="F642" i="1" s="1"/>
  <c r="BC642" i="1" s="1"/>
  <c r="G642" i="1" s="1"/>
  <c r="G713" i="1"/>
  <c r="G825" i="1"/>
  <c r="BD825" i="1" s="1"/>
  <c r="AT80" i="1"/>
  <c r="J80" i="1" s="1"/>
  <c r="AU80" i="1" s="1"/>
  <c r="AT222" i="1"/>
  <c r="J222" i="1" s="1"/>
  <c r="AU222" i="1" s="1"/>
  <c r="AT712" i="1"/>
  <c r="J712" i="1" s="1"/>
  <c r="AU712" i="1" s="1"/>
  <c r="AT753" i="1"/>
  <c r="J753" i="1" s="1"/>
  <c r="AU753" i="1" s="1"/>
  <c r="BH279" i="1"/>
  <c r="AV53" i="1"/>
  <c r="AW53" i="1" s="1"/>
  <c r="AZ53" i="1" s="1"/>
  <c r="F53" i="1" s="1"/>
  <c r="BC53" i="1" s="1"/>
  <c r="G53" i="1" s="1"/>
  <c r="I53" i="1"/>
  <c r="H54" i="1"/>
  <c r="BF136" i="1"/>
  <c r="BH136" i="1" s="1"/>
  <c r="I112" i="1"/>
  <c r="I254" i="1"/>
  <c r="AV239" i="1"/>
  <c r="AW239" i="1" s="1"/>
  <c r="AZ239" i="1" s="1"/>
  <c r="F239" i="1" s="1"/>
  <c r="BC239" i="1" s="1"/>
  <c r="G239" i="1" s="1"/>
  <c r="BF497" i="1"/>
  <c r="BH497" i="1" s="1"/>
  <c r="H194" i="1"/>
  <c r="H338" i="1"/>
  <c r="BF240" i="1"/>
  <c r="BH240" i="1" s="1"/>
  <c r="BF108" i="1"/>
  <c r="BF224" i="1"/>
  <c r="BH224" i="1" s="1"/>
  <c r="BH411" i="1"/>
  <c r="BH425" i="1"/>
  <c r="BF438" i="1"/>
  <c r="BH438" i="1" s="1"/>
  <c r="AV308" i="1"/>
  <c r="AW308" i="1" s="1"/>
  <c r="AZ308" i="1" s="1"/>
  <c r="F308" i="1" s="1"/>
  <c r="BC308" i="1" s="1"/>
  <c r="G308" i="1" s="1"/>
  <c r="BE308" i="1" s="1"/>
  <c r="BF239" i="1"/>
  <c r="BH239" i="1" s="1"/>
  <c r="AV211" i="1"/>
  <c r="AW211" i="1" s="1"/>
  <c r="AZ211" i="1" s="1"/>
  <c r="F211" i="1" s="1"/>
  <c r="BC211" i="1" s="1"/>
  <c r="G211" i="1" s="1"/>
  <c r="AV266" i="1"/>
  <c r="AW266" i="1" s="1"/>
  <c r="AZ266" i="1" s="1"/>
  <c r="F266" i="1" s="1"/>
  <c r="BC266" i="1" s="1"/>
  <c r="G266" i="1" s="1"/>
  <c r="AV293" i="1"/>
  <c r="AW293" i="1" s="1"/>
  <c r="AZ293" i="1" s="1"/>
  <c r="F293" i="1" s="1"/>
  <c r="G411" i="1"/>
  <c r="AT768" i="1"/>
  <c r="J768" i="1" s="1"/>
  <c r="AU768" i="1" s="1"/>
  <c r="BE409" i="1"/>
  <c r="I695" i="1"/>
  <c r="AV468" i="1"/>
  <c r="AW468" i="1" s="1"/>
  <c r="AZ468" i="1" s="1"/>
  <c r="F468" i="1" s="1"/>
  <c r="AT741" i="1"/>
  <c r="J741" i="1" s="1"/>
  <c r="AU741" i="1" s="1"/>
  <c r="AT836" i="1"/>
  <c r="J836" i="1" s="1"/>
  <c r="AU836" i="1" s="1"/>
  <c r="BF554" i="1"/>
  <c r="BH554" i="1" s="1"/>
  <c r="BF484" i="1"/>
  <c r="BH484" i="1" s="1"/>
  <c r="I851" i="1"/>
  <c r="H69" i="1"/>
  <c r="BF69" i="1"/>
  <c r="BH69" i="1" s="1"/>
  <c r="AT93" i="1"/>
  <c r="J93" i="1" s="1"/>
  <c r="AU93" i="1" s="1"/>
  <c r="AT265" i="1"/>
  <c r="J265" i="1" s="1"/>
  <c r="AU265" i="1" s="1"/>
  <c r="AT352" i="1"/>
  <c r="J352" i="1" s="1"/>
  <c r="AU352" i="1" s="1"/>
  <c r="AT510" i="1"/>
  <c r="J510" i="1" s="1"/>
  <c r="AU510" i="1" s="1"/>
  <c r="AT467" i="1"/>
  <c r="J467" i="1" s="1"/>
  <c r="AU467" i="1" s="1"/>
  <c r="AT823" i="1"/>
  <c r="J823" i="1" s="1"/>
  <c r="AU823" i="1" s="1"/>
  <c r="AT866" i="1"/>
  <c r="J866" i="1" s="1"/>
  <c r="AU866" i="1" s="1"/>
  <c r="AT728" i="1"/>
  <c r="J728" i="1" s="1"/>
  <c r="AU728" i="1" s="1"/>
  <c r="AT852" i="1"/>
  <c r="J852" i="1" s="1"/>
  <c r="AU852" i="1" s="1"/>
  <c r="AT571" i="1"/>
  <c r="J571" i="1" s="1"/>
  <c r="AU571" i="1" s="1"/>
  <c r="AT682" i="1"/>
  <c r="J682" i="1" s="1"/>
  <c r="AU682" i="1" s="1"/>
  <c r="AT742" i="1"/>
  <c r="J742" i="1" s="1"/>
  <c r="AU742" i="1" s="1"/>
  <c r="AT527" i="1"/>
  <c r="J527" i="1" s="1"/>
  <c r="AU527" i="1" s="1"/>
  <c r="AT653" i="1"/>
  <c r="J653" i="1" s="1"/>
  <c r="AU653" i="1" s="1"/>
  <c r="AT826" i="1"/>
  <c r="J826" i="1" s="1"/>
  <c r="AU826" i="1" s="1"/>
  <c r="BH153" i="1"/>
  <c r="I69" i="1"/>
  <c r="AV69" i="1"/>
  <c r="AW69" i="1" s="1"/>
  <c r="AZ69" i="1" s="1"/>
  <c r="F69" i="1" s="1"/>
  <c r="BC69" i="1" s="1"/>
  <c r="G69" i="1" s="1"/>
  <c r="BF68" i="1"/>
  <c r="BH68" i="1" s="1"/>
  <c r="AT298" i="1"/>
  <c r="J298" i="1" s="1"/>
  <c r="AU298" i="1" s="1"/>
  <c r="AV298" i="1" s="1"/>
  <c r="AW298" i="1" s="1"/>
  <c r="AZ298" i="1" s="1"/>
  <c r="F298" i="1" s="1"/>
  <c r="H107" i="1"/>
  <c r="H96" i="1"/>
  <c r="BF211" i="1"/>
  <c r="BH211" i="1" s="1"/>
  <c r="I427" i="1"/>
  <c r="BF409" i="1"/>
  <c r="BH409" i="1" s="1"/>
  <c r="G541" i="1"/>
  <c r="BF427" i="1"/>
  <c r="AT638" i="1"/>
  <c r="J638" i="1" s="1"/>
  <c r="AU638" i="1" s="1"/>
  <c r="AT840" i="1"/>
  <c r="J840" i="1" s="1"/>
  <c r="AU840" i="1" s="1"/>
  <c r="BF695" i="1"/>
  <c r="BH695" i="1" s="1"/>
  <c r="BH809" i="1"/>
  <c r="AT94" i="1"/>
  <c r="J94" i="1" s="1"/>
  <c r="AU94" i="1" s="1"/>
  <c r="AT511" i="1"/>
  <c r="J511" i="1" s="1"/>
  <c r="AU511" i="1" s="1"/>
  <c r="AT854" i="1"/>
  <c r="J854" i="1" s="1"/>
  <c r="AU854" i="1" s="1"/>
  <c r="AT454" i="1"/>
  <c r="J454" i="1" s="1"/>
  <c r="AU454" i="1" s="1"/>
  <c r="AT870" i="1"/>
  <c r="J870" i="1" s="1"/>
  <c r="AU870" i="1" s="1"/>
  <c r="AT810" i="1"/>
  <c r="J810" i="1" s="1"/>
  <c r="AU810" i="1" s="1"/>
  <c r="AT839" i="1"/>
  <c r="J839" i="1" s="1"/>
  <c r="AU839" i="1" s="1"/>
  <c r="AT667" i="1"/>
  <c r="J667" i="1" s="1"/>
  <c r="AU667" i="1" s="1"/>
  <c r="AT670" i="1"/>
  <c r="J670" i="1" s="1"/>
  <c r="AU670" i="1" s="1"/>
  <c r="AV23" i="1"/>
  <c r="AW23" i="1" s="1"/>
  <c r="AZ23" i="1" s="1"/>
  <c r="F23" i="1" s="1"/>
  <c r="BC23" i="1" s="1"/>
  <c r="G23" i="1" s="1"/>
  <c r="I23" i="1"/>
  <c r="AV36" i="1"/>
  <c r="AW36" i="1" s="1"/>
  <c r="AZ36" i="1" s="1"/>
  <c r="F36" i="1" s="1"/>
  <c r="BC36" i="1" s="1"/>
  <c r="G36" i="1" s="1"/>
  <c r="I36" i="1"/>
  <c r="AV40" i="1"/>
  <c r="AW40" i="1" s="1"/>
  <c r="AZ40" i="1" s="1"/>
  <c r="F40" i="1" s="1"/>
  <c r="BC40" i="1" s="1"/>
  <c r="G40" i="1" s="1"/>
  <c r="I40" i="1"/>
  <c r="AV52" i="1"/>
  <c r="AW52" i="1" s="1"/>
  <c r="AZ52" i="1" s="1"/>
  <c r="F52" i="1" s="1"/>
  <c r="BC52" i="1" s="1"/>
  <c r="G52" i="1" s="1"/>
  <c r="I52" i="1"/>
  <c r="H109" i="1"/>
  <c r="AV124" i="1"/>
  <c r="AW124" i="1" s="1"/>
  <c r="AZ124" i="1" s="1"/>
  <c r="F124" i="1" s="1"/>
  <c r="BC124" i="1" s="1"/>
  <c r="G124" i="1" s="1"/>
  <c r="I124" i="1"/>
  <c r="BG23" i="1"/>
  <c r="BG122" i="1"/>
  <c r="BG110" i="1"/>
  <c r="BD153" i="1"/>
  <c r="BE153" i="1"/>
  <c r="AV126" i="1"/>
  <c r="AW126" i="1" s="1"/>
  <c r="AZ126" i="1" s="1"/>
  <c r="F126" i="1" s="1"/>
  <c r="BC126" i="1" s="1"/>
  <c r="G126" i="1" s="1"/>
  <c r="I126" i="1"/>
  <c r="I178" i="1"/>
  <c r="AV178" i="1"/>
  <c r="AW178" i="1" s="1"/>
  <c r="AZ178" i="1" s="1"/>
  <c r="F178" i="1" s="1"/>
  <c r="I212" i="1"/>
  <c r="AV212" i="1"/>
  <c r="AW212" i="1" s="1"/>
  <c r="AZ212" i="1" s="1"/>
  <c r="F212" i="1" s="1"/>
  <c r="BC212" i="1" s="1"/>
  <c r="G212" i="1" s="1"/>
  <c r="I255" i="1"/>
  <c r="AV255" i="1"/>
  <c r="AW255" i="1" s="1"/>
  <c r="AZ255" i="1" s="1"/>
  <c r="F255" i="1" s="1"/>
  <c r="BC255" i="1" s="1"/>
  <c r="G255" i="1" s="1"/>
  <c r="I298" i="1"/>
  <c r="I208" i="1"/>
  <c r="AV208" i="1"/>
  <c r="AW208" i="1" s="1"/>
  <c r="AZ208" i="1" s="1"/>
  <c r="F208" i="1" s="1"/>
  <c r="BC208" i="1" s="1"/>
  <c r="G208" i="1" s="1"/>
  <c r="BG322" i="1"/>
  <c r="H326" i="1"/>
  <c r="I351" i="1"/>
  <c r="AV351" i="1"/>
  <c r="AW351" i="1" s="1"/>
  <c r="AZ351" i="1" s="1"/>
  <c r="F351" i="1" s="1"/>
  <c r="BE66" i="1"/>
  <c r="BD66" i="1"/>
  <c r="BE79" i="1"/>
  <c r="BD79" i="1"/>
  <c r="BC125" i="1"/>
  <c r="G125" i="1" s="1"/>
  <c r="BF125" i="1"/>
  <c r="BH125" i="1" s="1"/>
  <c r="BG26" i="1"/>
  <c r="BE166" i="1"/>
  <c r="BD166" i="1"/>
  <c r="I226" i="1"/>
  <c r="AV226" i="1"/>
  <c r="AW226" i="1" s="1"/>
  <c r="AZ226" i="1" s="1"/>
  <c r="F226" i="1" s="1"/>
  <c r="BC226" i="1" s="1"/>
  <c r="G226" i="1" s="1"/>
  <c r="AV324" i="1"/>
  <c r="AW324" i="1" s="1"/>
  <c r="AZ324" i="1" s="1"/>
  <c r="F324" i="1" s="1"/>
  <c r="BC324" i="1" s="1"/>
  <c r="G324" i="1" s="1"/>
  <c r="I324" i="1"/>
  <c r="BG24" i="1"/>
  <c r="BG40" i="1"/>
  <c r="BG154" i="1"/>
  <c r="H350" i="1"/>
  <c r="AV384" i="1"/>
  <c r="AW384" i="1" s="1"/>
  <c r="AZ384" i="1" s="1"/>
  <c r="F384" i="1" s="1"/>
  <c r="BC384" i="1" s="1"/>
  <c r="G384" i="1" s="1"/>
  <c r="I384" i="1"/>
  <c r="BG423" i="1"/>
  <c r="BG382" i="1"/>
  <c r="AV424" i="1"/>
  <c r="AW424" i="1" s="1"/>
  <c r="AZ424" i="1" s="1"/>
  <c r="F424" i="1" s="1"/>
  <c r="BC424" i="1" s="1"/>
  <c r="G424" i="1" s="1"/>
  <c r="I424" i="1"/>
  <c r="BE310" i="1"/>
  <c r="BD310" i="1"/>
  <c r="BD396" i="1"/>
  <c r="BE396" i="1"/>
  <c r="BE165" i="1"/>
  <c r="BD165" i="1"/>
  <c r="BE280" i="1"/>
  <c r="BD280" i="1"/>
  <c r="BG353" i="1"/>
  <c r="H452" i="1"/>
  <c r="H469" i="1"/>
  <c r="H495" i="1"/>
  <c r="H512" i="1"/>
  <c r="H539" i="1"/>
  <c r="H556" i="1"/>
  <c r="H582" i="1"/>
  <c r="H599" i="1"/>
  <c r="AT326" i="1"/>
  <c r="J326" i="1" s="1"/>
  <c r="AU326" i="1" s="1"/>
  <c r="BD111" i="1"/>
  <c r="BE111" i="1"/>
  <c r="BD140" i="1"/>
  <c r="BE140" i="1"/>
  <c r="BD370" i="1"/>
  <c r="BE370" i="1"/>
  <c r="BE395" i="1"/>
  <c r="BD395" i="1"/>
  <c r="AV412" i="1"/>
  <c r="AW412" i="1" s="1"/>
  <c r="AZ412" i="1" s="1"/>
  <c r="F412" i="1" s="1"/>
  <c r="BC412" i="1" s="1"/>
  <c r="G412" i="1" s="1"/>
  <c r="I412" i="1"/>
  <c r="BE266" i="1"/>
  <c r="BD266" i="1"/>
  <c r="AV381" i="1"/>
  <c r="AW381" i="1" s="1"/>
  <c r="AZ381" i="1" s="1"/>
  <c r="F381" i="1" s="1"/>
  <c r="BC381" i="1" s="1"/>
  <c r="G381" i="1" s="1"/>
  <c r="I381" i="1"/>
  <c r="BD411" i="1"/>
  <c r="BE411" i="1"/>
  <c r="BE438" i="1"/>
  <c r="BD438" i="1"/>
  <c r="BG440" i="1"/>
  <c r="AV465" i="1"/>
  <c r="AW465" i="1" s="1"/>
  <c r="AZ465" i="1" s="1"/>
  <c r="F465" i="1" s="1"/>
  <c r="BC465" i="1" s="1"/>
  <c r="G465" i="1" s="1"/>
  <c r="I465" i="1"/>
  <c r="AT469" i="1"/>
  <c r="J469" i="1" s="1"/>
  <c r="AU469" i="1" s="1"/>
  <c r="BC481" i="1"/>
  <c r="G481" i="1" s="1"/>
  <c r="BF481" i="1"/>
  <c r="BH481" i="1" s="1"/>
  <c r="BG526" i="1"/>
  <c r="BG596" i="1"/>
  <c r="BG752" i="1"/>
  <c r="BG838" i="1"/>
  <c r="BE197" i="1"/>
  <c r="BD197" i="1"/>
  <c r="BE236" i="1"/>
  <c r="BD236" i="1"/>
  <c r="BE253" i="1"/>
  <c r="BD253" i="1"/>
  <c r="BG412" i="1"/>
  <c r="AV725" i="1"/>
  <c r="AW725" i="1" s="1"/>
  <c r="AZ725" i="1" s="1"/>
  <c r="F725" i="1" s="1"/>
  <c r="BC725" i="1" s="1"/>
  <c r="G725" i="1" s="1"/>
  <c r="I725" i="1"/>
  <c r="AV781" i="1"/>
  <c r="AW781" i="1" s="1"/>
  <c r="AZ781" i="1" s="1"/>
  <c r="F781" i="1" s="1"/>
  <c r="I781" i="1"/>
  <c r="AV824" i="1"/>
  <c r="AW824" i="1" s="1"/>
  <c r="AZ824" i="1" s="1"/>
  <c r="F824" i="1" s="1"/>
  <c r="BC824" i="1" s="1"/>
  <c r="G824" i="1" s="1"/>
  <c r="I824" i="1"/>
  <c r="BE81" i="1"/>
  <c r="BD81" i="1"/>
  <c r="H337" i="1"/>
  <c r="AV410" i="1"/>
  <c r="AW410" i="1" s="1"/>
  <c r="AZ410" i="1" s="1"/>
  <c r="F410" i="1" s="1"/>
  <c r="BC410" i="1" s="1"/>
  <c r="G410" i="1" s="1"/>
  <c r="I410" i="1"/>
  <c r="BD425" i="1"/>
  <c r="BE425" i="1"/>
  <c r="BD426" i="1"/>
  <c r="BE426" i="1"/>
  <c r="AV466" i="1"/>
  <c r="AW466" i="1" s="1"/>
  <c r="AZ466" i="1" s="1"/>
  <c r="F466" i="1" s="1"/>
  <c r="BC466" i="1" s="1"/>
  <c r="G466" i="1" s="1"/>
  <c r="I466" i="1"/>
  <c r="AV509" i="1"/>
  <c r="AW509" i="1" s="1"/>
  <c r="AZ509" i="1" s="1"/>
  <c r="F509" i="1" s="1"/>
  <c r="BC509" i="1" s="1"/>
  <c r="G509" i="1" s="1"/>
  <c r="I509" i="1"/>
  <c r="AV553" i="1"/>
  <c r="AW553" i="1" s="1"/>
  <c r="AZ553" i="1" s="1"/>
  <c r="F553" i="1" s="1"/>
  <c r="BC553" i="1" s="1"/>
  <c r="G553" i="1" s="1"/>
  <c r="I553" i="1"/>
  <c r="AV596" i="1"/>
  <c r="AW596" i="1" s="1"/>
  <c r="AZ596" i="1" s="1"/>
  <c r="F596" i="1" s="1"/>
  <c r="BC596" i="1" s="1"/>
  <c r="G596" i="1" s="1"/>
  <c r="I596" i="1"/>
  <c r="BC613" i="1"/>
  <c r="G613" i="1" s="1"/>
  <c r="BF613" i="1"/>
  <c r="BH613" i="1" s="1"/>
  <c r="AV638" i="1"/>
  <c r="AW638" i="1" s="1"/>
  <c r="AZ638" i="1" s="1"/>
  <c r="F638" i="1" s="1"/>
  <c r="BC638" i="1" s="1"/>
  <c r="G638" i="1" s="1"/>
  <c r="I638" i="1"/>
  <c r="BF638" i="1"/>
  <c r="BH638" i="1" s="1"/>
  <c r="AV652" i="1"/>
  <c r="AW652" i="1" s="1"/>
  <c r="AZ652" i="1" s="1"/>
  <c r="F652" i="1" s="1"/>
  <c r="BC652" i="1" s="1"/>
  <c r="G652" i="1" s="1"/>
  <c r="I652" i="1"/>
  <c r="AV783" i="1"/>
  <c r="AW783" i="1" s="1"/>
  <c r="AZ783" i="1" s="1"/>
  <c r="F783" i="1" s="1"/>
  <c r="BC783" i="1" s="1"/>
  <c r="G783" i="1" s="1"/>
  <c r="I783" i="1"/>
  <c r="BF783" i="1"/>
  <c r="BH783" i="1" s="1"/>
  <c r="BD340" i="1"/>
  <c r="BE340" i="1"/>
  <c r="AT452" i="1"/>
  <c r="J452" i="1" s="1"/>
  <c r="AU452" i="1" s="1"/>
  <c r="BC455" i="1"/>
  <c r="G455" i="1" s="1"/>
  <c r="BF455" i="1"/>
  <c r="BH455" i="1" s="1"/>
  <c r="BF509" i="1"/>
  <c r="BG540" i="1"/>
  <c r="BG553" i="1"/>
  <c r="BG557" i="1"/>
  <c r="BG583" i="1"/>
  <c r="BG609" i="1"/>
  <c r="BG694" i="1"/>
  <c r="AV724" i="1"/>
  <c r="AW724" i="1" s="1"/>
  <c r="AZ724" i="1" s="1"/>
  <c r="F724" i="1" s="1"/>
  <c r="BC724" i="1" s="1"/>
  <c r="G724" i="1" s="1"/>
  <c r="I724" i="1"/>
  <c r="AV741" i="1"/>
  <c r="AW741" i="1" s="1"/>
  <c r="AZ741" i="1" s="1"/>
  <c r="F741" i="1" s="1"/>
  <c r="I741" i="1"/>
  <c r="BG782" i="1"/>
  <c r="AV836" i="1"/>
  <c r="AW836" i="1" s="1"/>
  <c r="AZ836" i="1" s="1"/>
  <c r="F836" i="1" s="1"/>
  <c r="I836" i="1"/>
  <c r="I422" i="1"/>
  <c r="AV422" i="1"/>
  <c r="AW422" i="1" s="1"/>
  <c r="AZ422" i="1" s="1"/>
  <c r="F422" i="1" s="1"/>
  <c r="BC422" i="1" s="1"/>
  <c r="G422" i="1" s="1"/>
  <c r="AV624" i="1"/>
  <c r="AW624" i="1" s="1"/>
  <c r="AZ624" i="1" s="1"/>
  <c r="F624" i="1" s="1"/>
  <c r="BC624" i="1" s="1"/>
  <c r="G624" i="1" s="1"/>
  <c r="I624" i="1"/>
  <c r="AV794" i="1"/>
  <c r="AW794" i="1" s="1"/>
  <c r="AZ794" i="1" s="1"/>
  <c r="F794" i="1" s="1"/>
  <c r="BC794" i="1" s="1"/>
  <c r="G794" i="1" s="1"/>
  <c r="I794" i="1"/>
  <c r="AV681" i="1"/>
  <c r="AW681" i="1" s="1"/>
  <c r="AZ681" i="1" s="1"/>
  <c r="F681" i="1" s="1"/>
  <c r="BC681" i="1" s="1"/>
  <c r="G681" i="1" s="1"/>
  <c r="I681" i="1"/>
  <c r="BD738" i="1"/>
  <c r="BE738" i="1"/>
  <c r="BD623" i="1"/>
  <c r="BE623" i="1"/>
  <c r="AV726" i="1"/>
  <c r="AW726" i="1" s="1"/>
  <c r="AZ726" i="1" s="1"/>
  <c r="F726" i="1" s="1"/>
  <c r="BC726" i="1" s="1"/>
  <c r="G726" i="1" s="1"/>
  <c r="I726" i="1"/>
  <c r="BD822" i="1"/>
  <c r="BE822" i="1"/>
  <c r="AV868" i="1"/>
  <c r="AW868" i="1" s="1"/>
  <c r="AZ868" i="1" s="1"/>
  <c r="F868" i="1" s="1"/>
  <c r="BC868" i="1" s="1"/>
  <c r="G868" i="1" s="1"/>
  <c r="I868" i="1"/>
  <c r="BF726" i="1"/>
  <c r="BH726" i="1" s="1"/>
  <c r="AV808" i="1"/>
  <c r="AW808" i="1" s="1"/>
  <c r="AZ808" i="1" s="1"/>
  <c r="F808" i="1" s="1"/>
  <c r="BC808" i="1" s="1"/>
  <c r="G808" i="1" s="1"/>
  <c r="I808" i="1"/>
  <c r="BD656" i="1"/>
  <c r="BE656" i="1"/>
  <c r="BD713" i="1"/>
  <c r="BE713" i="1"/>
  <c r="G752" i="1"/>
  <c r="BD851" i="1"/>
  <c r="BE851" i="1"/>
  <c r="AV24" i="1"/>
  <c r="AW24" i="1" s="1"/>
  <c r="AZ24" i="1" s="1"/>
  <c r="F24" i="1" s="1"/>
  <c r="BC24" i="1" s="1"/>
  <c r="G24" i="1" s="1"/>
  <c r="I24" i="1"/>
  <c r="AV37" i="1"/>
  <c r="AW37" i="1" s="1"/>
  <c r="AZ37" i="1" s="1"/>
  <c r="F37" i="1" s="1"/>
  <c r="BC37" i="1" s="1"/>
  <c r="G37" i="1" s="1"/>
  <c r="I37" i="1"/>
  <c r="AV50" i="1"/>
  <c r="AW50" i="1" s="1"/>
  <c r="AZ50" i="1" s="1"/>
  <c r="F50" i="1" s="1"/>
  <c r="I50" i="1"/>
  <c r="BG109" i="1"/>
  <c r="H152" i="1"/>
  <c r="H126" i="1"/>
  <c r="I139" i="1"/>
  <c r="AV139" i="1"/>
  <c r="AW139" i="1" s="1"/>
  <c r="AZ139" i="1" s="1"/>
  <c r="F139" i="1" s="1"/>
  <c r="BC139" i="1" s="1"/>
  <c r="G139" i="1" s="1"/>
  <c r="H23" i="1"/>
  <c r="BF37" i="1"/>
  <c r="BH37" i="1" s="1"/>
  <c r="BE69" i="1"/>
  <c r="BD69" i="1"/>
  <c r="AT109" i="1"/>
  <c r="J109" i="1" s="1"/>
  <c r="AU109" i="1" s="1"/>
  <c r="BG36" i="1"/>
  <c r="BG123" i="1"/>
  <c r="I164" i="1"/>
  <c r="AV164" i="1"/>
  <c r="AW164" i="1" s="1"/>
  <c r="AZ164" i="1" s="1"/>
  <c r="F164" i="1" s="1"/>
  <c r="BC164" i="1" s="1"/>
  <c r="G164" i="1" s="1"/>
  <c r="I182" i="1"/>
  <c r="AV182" i="1"/>
  <c r="AW182" i="1" s="1"/>
  <c r="AZ182" i="1" s="1"/>
  <c r="F182" i="1" s="1"/>
  <c r="I225" i="1"/>
  <c r="AV225" i="1"/>
  <c r="AW225" i="1" s="1"/>
  <c r="AZ225" i="1" s="1"/>
  <c r="F225" i="1" s="1"/>
  <c r="BC225" i="1" s="1"/>
  <c r="G225" i="1" s="1"/>
  <c r="BF225" i="1"/>
  <c r="BH225" i="1" s="1"/>
  <c r="I268" i="1"/>
  <c r="AV268" i="1"/>
  <c r="AW268" i="1" s="1"/>
  <c r="AZ268" i="1" s="1"/>
  <c r="F268" i="1" s="1"/>
  <c r="BC268" i="1" s="1"/>
  <c r="G268" i="1" s="1"/>
  <c r="BF340" i="1"/>
  <c r="BH340" i="1" s="1"/>
  <c r="I167" i="1"/>
  <c r="AV167" i="1"/>
  <c r="AW167" i="1" s="1"/>
  <c r="AZ167" i="1" s="1"/>
  <c r="F167" i="1" s="1"/>
  <c r="BF253" i="1"/>
  <c r="BH253" i="1" s="1"/>
  <c r="H322" i="1"/>
  <c r="AV338" i="1"/>
  <c r="AW338" i="1" s="1"/>
  <c r="AZ338" i="1" s="1"/>
  <c r="F338" i="1" s="1"/>
  <c r="BC338" i="1" s="1"/>
  <c r="G338" i="1" s="1"/>
  <c r="I338" i="1"/>
  <c r="AV154" i="1"/>
  <c r="AW154" i="1" s="1"/>
  <c r="AZ154" i="1" s="1"/>
  <c r="F154" i="1" s="1"/>
  <c r="BC154" i="1" s="1"/>
  <c r="G154" i="1" s="1"/>
  <c r="I154" i="1"/>
  <c r="H26" i="1"/>
  <c r="I252" i="1"/>
  <c r="AV252" i="1"/>
  <c r="AW252" i="1" s="1"/>
  <c r="AZ252" i="1" s="1"/>
  <c r="F252" i="1" s="1"/>
  <c r="BC252" i="1" s="1"/>
  <c r="G252" i="1" s="1"/>
  <c r="AV339" i="1"/>
  <c r="AW339" i="1" s="1"/>
  <c r="AZ339" i="1" s="1"/>
  <c r="F339" i="1" s="1"/>
  <c r="BC339" i="1" s="1"/>
  <c r="G339" i="1" s="1"/>
  <c r="I339" i="1"/>
  <c r="H367" i="1"/>
  <c r="H410" i="1"/>
  <c r="BF410" i="1"/>
  <c r="H24" i="1"/>
  <c r="H40" i="1"/>
  <c r="BH108" i="1"/>
  <c r="BG324" i="1"/>
  <c r="H382" i="1"/>
  <c r="BE183" i="1"/>
  <c r="BD183" i="1"/>
  <c r="BF310" i="1"/>
  <c r="BH310" i="1" s="1"/>
  <c r="AT337" i="1"/>
  <c r="J337" i="1" s="1"/>
  <c r="AU337" i="1" s="1"/>
  <c r="BF396" i="1"/>
  <c r="BH396" i="1" s="1"/>
  <c r="BG424" i="1"/>
  <c r="H437" i="1"/>
  <c r="BE223" i="1"/>
  <c r="BD223" i="1"/>
  <c r="BE269" i="1"/>
  <c r="BD269" i="1"/>
  <c r="BE297" i="1"/>
  <c r="BD297" i="1"/>
  <c r="BD366" i="1"/>
  <c r="BE366" i="1"/>
  <c r="BG452" i="1"/>
  <c r="BG469" i="1"/>
  <c r="BG495" i="1"/>
  <c r="BG512" i="1"/>
  <c r="BG539" i="1"/>
  <c r="BG556" i="1"/>
  <c r="BG582" i="1"/>
  <c r="BG599" i="1"/>
  <c r="BD108" i="1"/>
  <c r="BE108" i="1"/>
  <c r="BE224" i="1"/>
  <c r="BD224" i="1"/>
  <c r="BE179" i="1"/>
  <c r="BD179" i="1"/>
  <c r="BE250" i="1"/>
  <c r="BD250" i="1"/>
  <c r="BD311" i="1"/>
  <c r="BE311" i="1"/>
  <c r="H639" i="1"/>
  <c r="AV740" i="1"/>
  <c r="AW740" i="1" s="1"/>
  <c r="AZ740" i="1" s="1"/>
  <c r="F740" i="1" s="1"/>
  <c r="BC740" i="1" s="1"/>
  <c r="G740" i="1" s="1"/>
  <c r="I740" i="1"/>
  <c r="BF794" i="1"/>
  <c r="BH794" i="1" s="1"/>
  <c r="BD441" i="1"/>
  <c r="BE441" i="1"/>
  <c r="BG470" i="1"/>
  <c r="BC494" i="1"/>
  <c r="G494" i="1" s="1"/>
  <c r="BF494" i="1"/>
  <c r="BH494" i="1" s="1"/>
  <c r="BC538" i="1"/>
  <c r="G538" i="1" s="1"/>
  <c r="BF538" i="1"/>
  <c r="BH538" i="1" s="1"/>
  <c r="BC542" i="1"/>
  <c r="G542" i="1" s="1"/>
  <c r="BF542" i="1"/>
  <c r="BH542" i="1" s="1"/>
  <c r="BC555" i="1"/>
  <c r="G555" i="1" s="1"/>
  <c r="BF555" i="1"/>
  <c r="BH555" i="1" s="1"/>
  <c r="BD597" i="1"/>
  <c r="BE597" i="1"/>
  <c r="BG655" i="1"/>
  <c r="BG681" i="1"/>
  <c r="BG851" i="1"/>
  <c r="BD369" i="1"/>
  <c r="BE369" i="1"/>
  <c r="BH427" i="1"/>
  <c r="BD83" i="1"/>
  <c r="AV368" i="1"/>
  <c r="AW368" i="1" s="1"/>
  <c r="AZ368" i="1" s="1"/>
  <c r="F368" i="1" s="1"/>
  <c r="BC368" i="1" s="1"/>
  <c r="G368" i="1" s="1"/>
  <c r="I368" i="1"/>
  <c r="AV453" i="1"/>
  <c r="AW453" i="1" s="1"/>
  <c r="AZ453" i="1" s="1"/>
  <c r="F453" i="1" s="1"/>
  <c r="BC453" i="1" s="1"/>
  <c r="G453" i="1" s="1"/>
  <c r="I453" i="1"/>
  <c r="AV496" i="1"/>
  <c r="AW496" i="1" s="1"/>
  <c r="AZ496" i="1" s="1"/>
  <c r="F496" i="1" s="1"/>
  <c r="I496" i="1"/>
  <c r="AV540" i="1"/>
  <c r="AW540" i="1" s="1"/>
  <c r="AZ540" i="1" s="1"/>
  <c r="F540" i="1" s="1"/>
  <c r="BC540" i="1" s="1"/>
  <c r="G540" i="1" s="1"/>
  <c r="I540" i="1"/>
  <c r="AV583" i="1"/>
  <c r="AW583" i="1" s="1"/>
  <c r="AZ583" i="1" s="1"/>
  <c r="F583" i="1" s="1"/>
  <c r="I583" i="1"/>
  <c r="AV625" i="1"/>
  <c r="AW625" i="1" s="1"/>
  <c r="AZ625" i="1" s="1"/>
  <c r="F625" i="1" s="1"/>
  <c r="BC625" i="1" s="1"/>
  <c r="G625" i="1" s="1"/>
  <c r="I625" i="1"/>
  <c r="AV710" i="1"/>
  <c r="AW710" i="1" s="1"/>
  <c r="AZ710" i="1" s="1"/>
  <c r="F710" i="1" s="1"/>
  <c r="BC710" i="1" s="1"/>
  <c r="G710" i="1" s="1"/>
  <c r="I710" i="1"/>
  <c r="AV766" i="1"/>
  <c r="AW766" i="1" s="1"/>
  <c r="AZ766" i="1" s="1"/>
  <c r="F766" i="1" s="1"/>
  <c r="BC766" i="1" s="1"/>
  <c r="G766" i="1" s="1"/>
  <c r="I766" i="1"/>
  <c r="AV796" i="1"/>
  <c r="AW796" i="1" s="1"/>
  <c r="AZ796" i="1" s="1"/>
  <c r="F796" i="1" s="1"/>
  <c r="BC796" i="1" s="1"/>
  <c r="G796" i="1" s="1"/>
  <c r="I796" i="1"/>
  <c r="BF796" i="1"/>
  <c r="BH796" i="1" s="1"/>
  <c r="BG453" i="1"/>
  <c r="AT495" i="1"/>
  <c r="J495" i="1" s="1"/>
  <c r="AU495" i="1" s="1"/>
  <c r="BC498" i="1"/>
  <c r="G498" i="1" s="1"/>
  <c r="BF498" i="1"/>
  <c r="BH498" i="1" s="1"/>
  <c r="AT512" i="1"/>
  <c r="J512" i="1" s="1"/>
  <c r="AU512" i="1" s="1"/>
  <c r="BC524" i="1"/>
  <c r="G524" i="1" s="1"/>
  <c r="BF524" i="1"/>
  <c r="BH524" i="1" s="1"/>
  <c r="BD567" i="1"/>
  <c r="BE567" i="1"/>
  <c r="BD584" i="1"/>
  <c r="BE584" i="1"/>
  <c r="BD610" i="1"/>
  <c r="BE610" i="1"/>
  <c r="BG652" i="1"/>
  <c r="AV696" i="1"/>
  <c r="AW696" i="1" s="1"/>
  <c r="AZ696" i="1" s="1"/>
  <c r="F696" i="1" s="1"/>
  <c r="I696" i="1"/>
  <c r="BG726" i="1"/>
  <c r="BG756" i="1"/>
  <c r="BG795" i="1"/>
  <c r="BG812" i="1"/>
  <c r="AV840" i="1"/>
  <c r="AW840" i="1" s="1"/>
  <c r="AZ840" i="1" s="1"/>
  <c r="F840" i="1" s="1"/>
  <c r="I840" i="1"/>
  <c r="I383" i="1"/>
  <c r="AV383" i="1"/>
  <c r="AW383" i="1" s="1"/>
  <c r="AZ383" i="1" s="1"/>
  <c r="F383" i="1" s="1"/>
  <c r="BC383" i="1" s="1"/>
  <c r="G383" i="1" s="1"/>
  <c r="AT639" i="1"/>
  <c r="J639" i="1" s="1"/>
  <c r="AU639" i="1" s="1"/>
  <c r="AV697" i="1"/>
  <c r="AW697" i="1" s="1"/>
  <c r="AZ697" i="1" s="1"/>
  <c r="F697" i="1" s="1"/>
  <c r="I697" i="1"/>
  <c r="AV837" i="1"/>
  <c r="AW837" i="1" s="1"/>
  <c r="AZ837" i="1" s="1"/>
  <c r="F837" i="1" s="1"/>
  <c r="I837" i="1"/>
  <c r="BD398" i="1"/>
  <c r="BE398" i="1"/>
  <c r="AV694" i="1"/>
  <c r="AW694" i="1" s="1"/>
  <c r="AZ694" i="1" s="1"/>
  <c r="F694" i="1" s="1"/>
  <c r="I694" i="1"/>
  <c r="AV739" i="1"/>
  <c r="AW739" i="1" s="1"/>
  <c r="AZ739" i="1" s="1"/>
  <c r="F739" i="1" s="1"/>
  <c r="BC739" i="1" s="1"/>
  <c r="G739" i="1" s="1"/>
  <c r="I739" i="1"/>
  <c r="AV795" i="1"/>
  <c r="AW795" i="1" s="1"/>
  <c r="AZ795" i="1" s="1"/>
  <c r="F795" i="1" s="1"/>
  <c r="I795" i="1"/>
  <c r="BF825" i="1"/>
  <c r="BF851" i="1"/>
  <c r="BH851" i="1" s="1"/>
  <c r="BF597" i="1"/>
  <c r="BH597" i="1" s="1"/>
  <c r="BD754" i="1"/>
  <c r="BE754" i="1"/>
  <c r="BD811" i="1"/>
  <c r="BE811" i="1"/>
  <c r="AV668" i="1"/>
  <c r="AW668" i="1" s="1"/>
  <c r="AZ668" i="1" s="1"/>
  <c r="F668" i="1" s="1"/>
  <c r="BC668" i="1" s="1"/>
  <c r="G668" i="1" s="1"/>
  <c r="I668" i="1"/>
  <c r="BD755" i="1"/>
  <c r="BE755" i="1"/>
  <c r="AV782" i="1"/>
  <c r="AW782" i="1" s="1"/>
  <c r="AZ782" i="1" s="1"/>
  <c r="F782" i="1" s="1"/>
  <c r="BC782" i="1" s="1"/>
  <c r="G782" i="1" s="1"/>
  <c r="I782" i="1"/>
  <c r="AV855" i="1"/>
  <c r="AW855" i="1" s="1"/>
  <c r="AZ855" i="1" s="1"/>
  <c r="F855" i="1" s="1"/>
  <c r="BC855" i="1" s="1"/>
  <c r="G855" i="1" s="1"/>
  <c r="I855" i="1"/>
  <c r="BF782" i="1"/>
  <c r="BH782" i="1" s="1"/>
  <c r="H22" i="1"/>
  <c r="AV25" i="1"/>
  <c r="AW25" i="1" s="1"/>
  <c r="AZ25" i="1" s="1"/>
  <c r="F25" i="1" s="1"/>
  <c r="I25" i="1"/>
  <c r="AV38" i="1"/>
  <c r="AW38" i="1" s="1"/>
  <c r="AZ38" i="1" s="1"/>
  <c r="F38" i="1" s="1"/>
  <c r="BC38" i="1" s="1"/>
  <c r="G38" i="1" s="1"/>
  <c r="I38" i="1"/>
  <c r="AV51" i="1"/>
  <c r="AW51" i="1" s="1"/>
  <c r="AZ51" i="1" s="1"/>
  <c r="F51" i="1" s="1"/>
  <c r="I51" i="1"/>
  <c r="BG52" i="1"/>
  <c r="AV122" i="1"/>
  <c r="AW122" i="1" s="1"/>
  <c r="AZ122" i="1" s="1"/>
  <c r="F122" i="1" s="1"/>
  <c r="BC122" i="1" s="1"/>
  <c r="G122" i="1" s="1"/>
  <c r="I122" i="1"/>
  <c r="BG152" i="1"/>
  <c r="BG126" i="1"/>
  <c r="AT152" i="1"/>
  <c r="J152" i="1" s="1"/>
  <c r="AU152" i="1" s="1"/>
  <c r="AV110" i="1"/>
  <c r="AW110" i="1" s="1"/>
  <c r="AZ110" i="1" s="1"/>
  <c r="F110" i="1" s="1"/>
  <c r="BC110" i="1" s="1"/>
  <c r="G110" i="1" s="1"/>
  <c r="I110" i="1"/>
  <c r="BF139" i="1"/>
  <c r="BH139" i="1" s="1"/>
  <c r="H139" i="1"/>
  <c r="BF164" i="1"/>
  <c r="BH164" i="1" s="1"/>
  <c r="BF179" i="1"/>
  <c r="BH179" i="1" s="1"/>
  <c r="BF183" i="1"/>
  <c r="BH183" i="1" s="1"/>
  <c r="BF197" i="1"/>
  <c r="BH197" i="1" s="1"/>
  <c r="BF208" i="1"/>
  <c r="BH208" i="1" s="1"/>
  <c r="H36" i="1"/>
  <c r="BF79" i="1"/>
  <c r="BH79" i="1" s="1"/>
  <c r="H123" i="1"/>
  <c r="BE136" i="1"/>
  <c r="BD136" i="1"/>
  <c r="I196" i="1"/>
  <c r="AV196" i="1"/>
  <c r="AW196" i="1" s="1"/>
  <c r="AZ196" i="1" s="1"/>
  <c r="F196" i="1" s="1"/>
  <c r="I238" i="1"/>
  <c r="AV238" i="1"/>
  <c r="AW238" i="1" s="1"/>
  <c r="AZ238" i="1" s="1"/>
  <c r="F238" i="1" s="1"/>
  <c r="BC238" i="1" s="1"/>
  <c r="G238" i="1" s="1"/>
  <c r="BF238" i="1"/>
  <c r="BH238" i="1" s="1"/>
  <c r="I281" i="1"/>
  <c r="AV281" i="1"/>
  <c r="AW281" i="1" s="1"/>
  <c r="AZ281" i="1" s="1"/>
  <c r="F281" i="1" s="1"/>
  <c r="BC281" i="1" s="1"/>
  <c r="G281" i="1" s="1"/>
  <c r="BF338" i="1"/>
  <c r="BH338" i="1" s="1"/>
  <c r="BE65" i="1"/>
  <c r="BD65" i="1"/>
  <c r="BF111" i="1"/>
  <c r="BH111" i="1" s="1"/>
  <c r="BD112" i="1"/>
  <c r="BE112" i="1"/>
  <c r="BF140" i="1"/>
  <c r="BH140" i="1" s="1"/>
  <c r="I181" i="1"/>
  <c r="AV181" i="1"/>
  <c r="AW181" i="1" s="1"/>
  <c r="AZ181" i="1" s="1"/>
  <c r="F181" i="1" s="1"/>
  <c r="BF223" i="1"/>
  <c r="BH223" i="1" s="1"/>
  <c r="I309" i="1"/>
  <c r="AV309" i="1"/>
  <c r="AW309" i="1" s="1"/>
  <c r="AZ309" i="1" s="1"/>
  <c r="F309" i="1" s="1"/>
  <c r="BC309" i="1" s="1"/>
  <c r="G309" i="1" s="1"/>
  <c r="BF309" i="1"/>
  <c r="BH309" i="1" s="1"/>
  <c r="I325" i="1"/>
  <c r="AV325" i="1"/>
  <c r="AW325" i="1" s="1"/>
  <c r="AZ325" i="1" s="1"/>
  <c r="F325" i="1" s="1"/>
  <c r="BG339" i="1"/>
  <c r="BC67" i="1"/>
  <c r="G67" i="1" s="1"/>
  <c r="BF67" i="1"/>
  <c r="BH67" i="1" s="1"/>
  <c r="BG124" i="1"/>
  <c r="I180" i="1"/>
  <c r="AV180" i="1"/>
  <c r="AW180" i="1" s="1"/>
  <c r="AZ180" i="1" s="1"/>
  <c r="F180" i="1" s="1"/>
  <c r="AT322" i="1"/>
  <c r="J322" i="1" s="1"/>
  <c r="AU322" i="1" s="1"/>
  <c r="BG367" i="1"/>
  <c r="BG410" i="1"/>
  <c r="BE54" i="1"/>
  <c r="BD54" i="1"/>
  <c r="BE150" i="1"/>
  <c r="BD150" i="1"/>
  <c r="BF324" i="1"/>
  <c r="BH324" i="1" s="1"/>
  <c r="H324" i="1"/>
  <c r="H380" i="1"/>
  <c r="I168" i="1"/>
  <c r="AV168" i="1"/>
  <c r="AW168" i="1" s="1"/>
  <c r="AZ168" i="1" s="1"/>
  <c r="F168" i="1" s="1"/>
  <c r="H397" i="1"/>
  <c r="AT437" i="1"/>
  <c r="J437" i="1" s="1"/>
  <c r="AU437" i="1" s="1"/>
  <c r="BF280" i="1"/>
  <c r="BH280" i="1" s="1"/>
  <c r="BF297" i="1"/>
  <c r="BH297" i="1" s="1"/>
  <c r="I353" i="1"/>
  <c r="AV353" i="1"/>
  <c r="AW353" i="1" s="1"/>
  <c r="AZ353" i="1" s="1"/>
  <c r="F353" i="1" s="1"/>
  <c r="BC353" i="1" s="1"/>
  <c r="G353" i="1" s="1"/>
  <c r="H384" i="1"/>
  <c r="BF424" i="1"/>
  <c r="BH424" i="1" s="1"/>
  <c r="H424" i="1"/>
  <c r="BG437" i="1"/>
  <c r="BF269" i="1"/>
  <c r="BH269" i="1" s="1"/>
  <c r="BE279" i="1"/>
  <c r="BD279" i="1"/>
  <c r="BE295" i="1"/>
  <c r="BD295" i="1"/>
  <c r="BF366" i="1"/>
  <c r="BH366" i="1" s="1"/>
  <c r="BG381" i="1"/>
  <c r="BH381" i="1"/>
  <c r="BG439" i="1"/>
  <c r="H465" i="1"/>
  <c r="H482" i="1"/>
  <c r="H508" i="1"/>
  <c r="H525" i="1"/>
  <c r="H543" i="1"/>
  <c r="H569" i="1"/>
  <c r="H595" i="1"/>
  <c r="BE240" i="1"/>
  <c r="BD240" i="1"/>
  <c r="BF368" i="1"/>
  <c r="BH368" i="1" s="1"/>
  <c r="H368" i="1"/>
  <c r="AT382" i="1"/>
  <c r="J382" i="1" s="1"/>
  <c r="AU382" i="1" s="1"/>
  <c r="AT397" i="1"/>
  <c r="J397" i="1" s="1"/>
  <c r="AU397" i="1" s="1"/>
  <c r="BF81" i="1"/>
  <c r="BH81" i="1" s="1"/>
  <c r="BF266" i="1"/>
  <c r="BH266" i="1" s="1"/>
  <c r="BE282" i="1"/>
  <c r="BD282" i="1"/>
  <c r="BF398" i="1"/>
  <c r="BH398" i="1" s="1"/>
  <c r="BG639" i="1"/>
  <c r="BF724" i="1"/>
  <c r="BH724" i="1" s="1"/>
  <c r="BF824" i="1"/>
  <c r="BH824" i="1" s="1"/>
  <c r="BF453" i="1"/>
  <c r="BH453" i="1" s="1"/>
  <c r="BD480" i="1"/>
  <c r="BE480" i="1"/>
  <c r="BG483" i="1"/>
  <c r="AT508" i="1"/>
  <c r="J508" i="1" s="1"/>
  <c r="AU508" i="1" s="1"/>
  <c r="AT569" i="1"/>
  <c r="J569" i="1" s="1"/>
  <c r="AU569" i="1" s="1"/>
  <c r="BC581" i="1"/>
  <c r="G581" i="1" s="1"/>
  <c r="BF581" i="1"/>
  <c r="BH581" i="1" s="1"/>
  <c r="BF584" i="1"/>
  <c r="BH584" i="1" s="1"/>
  <c r="AV683" i="1"/>
  <c r="AW683" i="1" s="1"/>
  <c r="AZ683" i="1" s="1"/>
  <c r="F683" i="1" s="1"/>
  <c r="BC683" i="1" s="1"/>
  <c r="G683" i="1" s="1"/>
  <c r="I683" i="1"/>
  <c r="AV767" i="1"/>
  <c r="AW767" i="1" s="1"/>
  <c r="AZ767" i="1" s="1"/>
  <c r="F767" i="1" s="1"/>
  <c r="I767" i="1"/>
  <c r="BE210" i="1"/>
  <c r="BD210" i="1"/>
  <c r="BE237" i="1"/>
  <c r="BD237" i="1"/>
  <c r="I355" i="1"/>
  <c r="AV355" i="1"/>
  <c r="AW355" i="1" s="1"/>
  <c r="AZ355" i="1" s="1"/>
  <c r="F355" i="1" s="1"/>
  <c r="BC355" i="1" s="1"/>
  <c r="G355" i="1" s="1"/>
  <c r="BF383" i="1"/>
  <c r="BH383" i="1" s="1"/>
  <c r="AV637" i="1"/>
  <c r="AW637" i="1" s="1"/>
  <c r="AZ637" i="1" s="1"/>
  <c r="F637" i="1" s="1"/>
  <c r="BC637" i="1" s="1"/>
  <c r="G637" i="1" s="1"/>
  <c r="I637" i="1"/>
  <c r="AV654" i="1"/>
  <c r="AW654" i="1" s="1"/>
  <c r="AZ654" i="1" s="1"/>
  <c r="F654" i="1" s="1"/>
  <c r="I654" i="1"/>
  <c r="BE82" i="1"/>
  <c r="BD82" i="1"/>
  <c r="AV440" i="1"/>
  <c r="AW440" i="1" s="1"/>
  <c r="AZ440" i="1" s="1"/>
  <c r="F440" i="1" s="1"/>
  <c r="BC440" i="1" s="1"/>
  <c r="G440" i="1" s="1"/>
  <c r="I440" i="1"/>
  <c r="AV483" i="1"/>
  <c r="AW483" i="1" s="1"/>
  <c r="AZ483" i="1" s="1"/>
  <c r="F483" i="1" s="1"/>
  <c r="I483" i="1"/>
  <c r="AV526" i="1"/>
  <c r="AW526" i="1" s="1"/>
  <c r="AZ526" i="1" s="1"/>
  <c r="F526" i="1" s="1"/>
  <c r="I526" i="1"/>
  <c r="AV570" i="1"/>
  <c r="AW570" i="1" s="1"/>
  <c r="AZ570" i="1" s="1"/>
  <c r="F570" i="1" s="1"/>
  <c r="BC570" i="1" s="1"/>
  <c r="G570" i="1" s="1"/>
  <c r="I570" i="1"/>
  <c r="AV612" i="1"/>
  <c r="AW612" i="1" s="1"/>
  <c r="AZ612" i="1" s="1"/>
  <c r="F612" i="1" s="1"/>
  <c r="BC612" i="1" s="1"/>
  <c r="G612" i="1" s="1"/>
  <c r="I612" i="1"/>
  <c r="BG641" i="1"/>
  <c r="BF725" i="1"/>
  <c r="BH725" i="1" s="1"/>
  <c r="BC468" i="1"/>
  <c r="G468" i="1" s="1"/>
  <c r="BF468" i="1"/>
  <c r="BH468" i="1" s="1"/>
  <c r="AT482" i="1"/>
  <c r="J482" i="1" s="1"/>
  <c r="AU482" i="1" s="1"/>
  <c r="BG496" i="1"/>
  <c r="BG522" i="1"/>
  <c r="BF553" i="1"/>
  <c r="BH553" i="1" s="1"/>
  <c r="BF570" i="1"/>
  <c r="BF596" i="1"/>
  <c r="BH596" i="1" s="1"/>
  <c r="H652" i="1"/>
  <c r="BG698" i="1"/>
  <c r="BG769" i="1"/>
  <c r="AV797" i="1"/>
  <c r="AW797" i="1" s="1"/>
  <c r="AZ797" i="1" s="1"/>
  <c r="F797" i="1" s="1"/>
  <c r="I797" i="1"/>
  <c r="BG868" i="1"/>
  <c r="AV684" i="1"/>
  <c r="AW684" i="1" s="1"/>
  <c r="AZ684" i="1" s="1"/>
  <c r="F684" i="1" s="1"/>
  <c r="BC684" i="1" s="1"/>
  <c r="G684" i="1" s="1"/>
  <c r="I684" i="1"/>
  <c r="BF480" i="1"/>
  <c r="BH480" i="1" s="1"/>
  <c r="AV698" i="1"/>
  <c r="AW698" i="1" s="1"/>
  <c r="AZ698" i="1" s="1"/>
  <c r="F698" i="1" s="1"/>
  <c r="BC698" i="1" s="1"/>
  <c r="G698" i="1" s="1"/>
  <c r="I698" i="1"/>
  <c r="BF752" i="1"/>
  <c r="BH752" i="1" s="1"/>
  <c r="AV769" i="1"/>
  <c r="AW769" i="1" s="1"/>
  <c r="AZ769" i="1" s="1"/>
  <c r="F769" i="1" s="1"/>
  <c r="I769" i="1"/>
  <c r="BF623" i="1"/>
  <c r="BH623" i="1" s="1"/>
  <c r="BF681" i="1"/>
  <c r="BH681" i="1" s="1"/>
  <c r="BF698" i="1"/>
  <c r="BD727" i="1"/>
  <c r="BE727" i="1"/>
  <c r="AV812" i="1"/>
  <c r="AW812" i="1" s="1"/>
  <c r="AZ812" i="1" s="1"/>
  <c r="F812" i="1" s="1"/>
  <c r="I812" i="1"/>
  <c r="BD869" i="1"/>
  <c r="BE869" i="1"/>
  <c r="BD642" i="1"/>
  <c r="BE642" i="1"/>
  <c r="AV756" i="1"/>
  <c r="AW756" i="1" s="1"/>
  <c r="AZ756" i="1" s="1"/>
  <c r="F756" i="1" s="1"/>
  <c r="I756" i="1"/>
  <c r="BD809" i="1"/>
  <c r="BE809" i="1"/>
  <c r="G655" i="1"/>
  <c r="G838" i="1"/>
  <c r="AT22" i="1"/>
  <c r="J22" i="1" s="1"/>
  <c r="AU22" i="1" s="1"/>
  <c r="AT26" i="1"/>
  <c r="J26" i="1" s="1"/>
  <c r="AU26" i="1" s="1"/>
  <c r="AV39" i="1"/>
  <c r="AW39" i="1" s="1"/>
  <c r="AZ39" i="1" s="1"/>
  <c r="F39" i="1" s="1"/>
  <c r="BC39" i="1" s="1"/>
  <c r="G39" i="1" s="1"/>
  <c r="I39" i="1"/>
  <c r="AT123" i="1"/>
  <c r="J123" i="1" s="1"/>
  <c r="AU123" i="1" s="1"/>
  <c r="BH138" i="1"/>
  <c r="H122" i="1"/>
  <c r="BF122" i="1"/>
  <c r="BH122" i="1" s="1"/>
  <c r="BG139" i="1"/>
  <c r="BF66" i="1"/>
  <c r="BH66" i="1" s="1"/>
  <c r="H110" i="1"/>
  <c r="BE68" i="1"/>
  <c r="BD68" i="1"/>
  <c r="I209" i="1"/>
  <c r="AV209" i="1"/>
  <c r="AW209" i="1" s="1"/>
  <c r="AZ209" i="1" s="1"/>
  <c r="F209" i="1" s="1"/>
  <c r="I251" i="1"/>
  <c r="AV251" i="1"/>
  <c r="AW251" i="1" s="1"/>
  <c r="AZ251" i="1" s="1"/>
  <c r="F251" i="1" s="1"/>
  <c r="BC251" i="1" s="1"/>
  <c r="G251" i="1" s="1"/>
  <c r="BF251" i="1"/>
  <c r="BH251" i="1" s="1"/>
  <c r="I294" i="1"/>
  <c r="AV294" i="1"/>
  <c r="AW294" i="1" s="1"/>
  <c r="AZ294" i="1" s="1"/>
  <c r="F294" i="1" s="1"/>
  <c r="BC294" i="1" s="1"/>
  <c r="G294" i="1" s="1"/>
  <c r="BF65" i="1"/>
  <c r="BH65" i="1" s="1"/>
  <c r="BF83" i="1"/>
  <c r="BH83" i="1" s="1"/>
  <c r="BF150" i="1"/>
  <c r="BH150" i="1" s="1"/>
  <c r="I194" i="1"/>
  <c r="AV194" i="1"/>
  <c r="AW194" i="1" s="1"/>
  <c r="AZ194" i="1" s="1"/>
  <c r="F194" i="1" s="1"/>
  <c r="BF236" i="1"/>
  <c r="BH236" i="1" s="1"/>
  <c r="AV312" i="1"/>
  <c r="AW312" i="1" s="1"/>
  <c r="AZ312" i="1" s="1"/>
  <c r="F312" i="1" s="1"/>
  <c r="I312" i="1"/>
  <c r="BG326" i="1"/>
  <c r="BF339" i="1"/>
  <c r="BH339" i="1" s="1"/>
  <c r="H339" i="1"/>
  <c r="BE95" i="1"/>
  <c r="BD95" i="1"/>
  <c r="H124" i="1"/>
  <c r="BF124" i="1"/>
  <c r="BH124" i="1" s="1"/>
  <c r="BD151" i="1"/>
  <c r="BE151" i="1"/>
  <c r="BF165" i="1"/>
  <c r="BH165" i="1" s="1"/>
  <c r="BF166" i="1"/>
  <c r="BH166" i="1" s="1"/>
  <c r="I195" i="1"/>
  <c r="AV195" i="1"/>
  <c r="AW195" i="1" s="1"/>
  <c r="AZ195" i="1" s="1"/>
  <c r="F195" i="1" s="1"/>
  <c r="AT350" i="1"/>
  <c r="J350" i="1" s="1"/>
  <c r="AU350" i="1" s="1"/>
  <c r="AT380" i="1"/>
  <c r="J380" i="1" s="1"/>
  <c r="AU380" i="1" s="1"/>
  <c r="AV423" i="1"/>
  <c r="AW423" i="1" s="1"/>
  <c r="AZ423" i="1" s="1"/>
  <c r="F423" i="1" s="1"/>
  <c r="BC423" i="1" s="1"/>
  <c r="G423" i="1" s="1"/>
  <c r="I423" i="1"/>
  <c r="H154" i="1"/>
  <c r="BF154" i="1"/>
  <c r="BF250" i="1"/>
  <c r="BH250" i="1" s="1"/>
  <c r="BG350" i="1"/>
  <c r="BG380" i="1"/>
  <c r="H423" i="1"/>
  <c r="BG397" i="1"/>
  <c r="I198" i="1"/>
  <c r="AV198" i="1"/>
  <c r="AW198" i="1" s="1"/>
  <c r="AZ198" i="1" s="1"/>
  <c r="F198" i="1" s="1"/>
  <c r="AT367" i="1"/>
  <c r="J367" i="1" s="1"/>
  <c r="AU367" i="1" s="1"/>
  <c r="BG384" i="1"/>
  <c r="BE254" i="1"/>
  <c r="BD254" i="1"/>
  <c r="BF295" i="1"/>
  <c r="BH295" i="1" s="1"/>
  <c r="BE296" i="1"/>
  <c r="BD296" i="1"/>
  <c r="H353" i="1"/>
  <c r="BF381" i="1"/>
  <c r="H381" i="1"/>
  <c r="H439" i="1"/>
  <c r="BG465" i="1"/>
  <c r="BG482" i="1"/>
  <c r="BG508" i="1"/>
  <c r="BG525" i="1"/>
  <c r="BG543" i="1"/>
  <c r="BG569" i="1"/>
  <c r="BG595" i="1"/>
  <c r="BE267" i="1"/>
  <c r="BD267" i="1"/>
  <c r="BE283" i="1"/>
  <c r="BD283" i="1"/>
  <c r="BE239" i="1"/>
  <c r="BD239" i="1"/>
  <c r="BD354" i="1"/>
  <c r="BE354" i="1"/>
  <c r="BF370" i="1"/>
  <c r="BH370" i="1" s="1"/>
  <c r="AV394" i="1"/>
  <c r="AW394" i="1" s="1"/>
  <c r="AZ394" i="1" s="1"/>
  <c r="F394" i="1" s="1"/>
  <c r="I394" i="1"/>
  <c r="BE408" i="1"/>
  <c r="BD408" i="1"/>
  <c r="BE96" i="1"/>
  <c r="BD96" i="1"/>
  <c r="BE211" i="1"/>
  <c r="BD211" i="1"/>
  <c r="BF282" i="1"/>
  <c r="BH282" i="1" s="1"/>
  <c r="BF311" i="1"/>
  <c r="BH311" i="1" s="1"/>
  <c r="BD323" i="1"/>
  <c r="BE323" i="1"/>
  <c r="AV641" i="1"/>
  <c r="AW641" i="1" s="1"/>
  <c r="AZ641" i="1" s="1"/>
  <c r="F641" i="1" s="1"/>
  <c r="BC641" i="1" s="1"/>
  <c r="G641" i="1" s="1"/>
  <c r="I641" i="1"/>
  <c r="BF683" i="1"/>
  <c r="BH683" i="1" s="1"/>
  <c r="AV714" i="1"/>
  <c r="AW714" i="1" s="1"/>
  <c r="AZ714" i="1" s="1"/>
  <c r="F714" i="1" s="1"/>
  <c r="BC714" i="1" s="1"/>
  <c r="G714" i="1" s="1"/>
  <c r="I714" i="1"/>
  <c r="BF755" i="1"/>
  <c r="BH755" i="1" s="1"/>
  <c r="AT439" i="1"/>
  <c r="J439" i="1" s="1"/>
  <c r="AU439" i="1" s="1"/>
  <c r="BC451" i="1"/>
  <c r="G451" i="1" s="1"/>
  <c r="BF451" i="1"/>
  <c r="BH451" i="1" s="1"/>
  <c r="BD484" i="1"/>
  <c r="BE484" i="1"/>
  <c r="BG509" i="1"/>
  <c r="AT525" i="1"/>
  <c r="J525" i="1" s="1"/>
  <c r="AU525" i="1" s="1"/>
  <c r="BD541" i="1"/>
  <c r="BE541" i="1"/>
  <c r="BD554" i="1"/>
  <c r="BE554" i="1"/>
  <c r="BG570" i="1"/>
  <c r="AT595" i="1"/>
  <c r="J595" i="1" s="1"/>
  <c r="AU595" i="1" s="1"/>
  <c r="BC598" i="1"/>
  <c r="G598" i="1" s="1"/>
  <c r="BF598" i="1"/>
  <c r="BH598" i="1" s="1"/>
  <c r="BF610" i="1"/>
  <c r="BH610" i="1" s="1"/>
  <c r="BG668" i="1"/>
  <c r="BG713" i="1"/>
  <c r="AV784" i="1"/>
  <c r="AW784" i="1" s="1"/>
  <c r="AZ784" i="1" s="1"/>
  <c r="F784" i="1" s="1"/>
  <c r="I784" i="1"/>
  <c r="BG855" i="1"/>
  <c r="BF369" i="1"/>
  <c r="BH369" i="1" s="1"/>
  <c r="H412" i="1"/>
  <c r="BF412" i="1"/>
  <c r="AV640" i="1"/>
  <c r="AW640" i="1" s="1"/>
  <c r="AZ640" i="1" s="1"/>
  <c r="F640" i="1" s="1"/>
  <c r="I640" i="1"/>
  <c r="AV680" i="1"/>
  <c r="AW680" i="1" s="1"/>
  <c r="AZ680" i="1" s="1"/>
  <c r="F680" i="1" s="1"/>
  <c r="I680" i="1"/>
  <c r="AV768" i="1"/>
  <c r="AW768" i="1" s="1"/>
  <c r="AZ768" i="1" s="1"/>
  <c r="F768" i="1" s="1"/>
  <c r="I768" i="1"/>
  <c r="AV798" i="1"/>
  <c r="AW798" i="1" s="1"/>
  <c r="AZ798" i="1" s="1"/>
  <c r="F798" i="1" s="1"/>
  <c r="I798" i="1"/>
  <c r="AV841" i="1"/>
  <c r="AW841" i="1" s="1"/>
  <c r="AZ841" i="1" s="1"/>
  <c r="F841" i="1" s="1"/>
  <c r="I841" i="1"/>
  <c r="BF82" i="1"/>
  <c r="BH82" i="1" s="1"/>
  <c r="BG337" i="1"/>
  <c r="BF426" i="1"/>
  <c r="BH426" i="1" s="1"/>
  <c r="AV470" i="1"/>
  <c r="AW470" i="1" s="1"/>
  <c r="AZ470" i="1" s="1"/>
  <c r="F470" i="1" s="1"/>
  <c r="I470" i="1"/>
  <c r="AV522" i="1"/>
  <c r="AW522" i="1" s="1"/>
  <c r="AZ522" i="1" s="1"/>
  <c r="F522" i="1" s="1"/>
  <c r="I522" i="1"/>
  <c r="AV557" i="1"/>
  <c r="AW557" i="1" s="1"/>
  <c r="AZ557" i="1" s="1"/>
  <c r="F557" i="1" s="1"/>
  <c r="I557" i="1"/>
  <c r="AV609" i="1"/>
  <c r="AW609" i="1" s="1"/>
  <c r="AZ609" i="1" s="1"/>
  <c r="F609" i="1" s="1"/>
  <c r="I609" i="1"/>
  <c r="BC626" i="1"/>
  <c r="G626" i="1" s="1"/>
  <c r="BF626" i="1"/>
  <c r="BH626" i="1" s="1"/>
  <c r="H641" i="1"/>
  <c r="BF641" i="1"/>
  <c r="BH641" i="1" s="1"/>
  <c r="BF738" i="1"/>
  <c r="BH738" i="1" s="1"/>
  <c r="AV770" i="1"/>
  <c r="AW770" i="1" s="1"/>
  <c r="AZ770" i="1" s="1"/>
  <c r="F770" i="1" s="1"/>
  <c r="BC770" i="1" s="1"/>
  <c r="G770" i="1" s="1"/>
  <c r="BF770" i="1"/>
  <c r="BH770" i="1" s="1"/>
  <c r="I770" i="1"/>
  <c r="BD497" i="1"/>
  <c r="BE497" i="1"/>
  <c r="BD523" i="1"/>
  <c r="BE523" i="1"/>
  <c r="AT539" i="1"/>
  <c r="J539" i="1" s="1"/>
  <c r="AU539" i="1" s="1"/>
  <c r="AT543" i="1"/>
  <c r="J543" i="1" s="1"/>
  <c r="AU543" i="1" s="1"/>
  <c r="AT556" i="1"/>
  <c r="J556" i="1" s="1"/>
  <c r="AU556" i="1" s="1"/>
  <c r="BC568" i="1"/>
  <c r="G568" i="1" s="1"/>
  <c r="BF568" i="1"/>
  <c r="BH568" i="1" s="1"/>
  <c r="AT582" i="1"/>
  <c r="J582" i="1" s="1"/>
  <c r="AU582" i="1" s="1"/>
  <c r="BC585" i="1"/>
  <c r="G585" i="1" s="1"/>
  <c r="BF585" i="1"/>
  <c r="BH585" i="1" s="1"/>
  <c r="AT599" i="1"/>
  <c r="J599" i="1" s="1"/>
  <c r="AU599" i="1" s="1"/>
  <c r="BC611" i="1"/>
  <c r="G611" i="1" s="1"/>
  <c r="BF611" i="1"/>
  <c r="BH611" i="1" s="1"/>
  <c r="AV711" i="1"/>
  <c r="AW711" i="1" s="1"/>
  <c r="AZ711" i="1" s="1"/>
  <c r="F711" i="1" s="1"/>
  <c r="I711" i="1"/>
  <c r="BG739" i="1"/>
  <c r="AV780" i="1"/>
  <c r="AW780" i="1" s="1"/>
  <c r="AZ780" i="1" s="1"/>
  <c r="F780" i="1" s="1"/>
  <c r="I780" i="1"/>
  <c r="BG808" i="1"/>
  <c r="BG825" i="1"/>
  <c r="BH825" i="1" s="1"/>
  <c r="BF655" i="1"/>
  <c r="BH655" i="1" s="1"/>
  <c r="BD695" i="1"/>
  <c r="BE695" i="1"/>
  <c r="BF713" i="1"/>
  <c r="BH713" i="1" s="1"/>
  <c r="BF838" i="1"/>
  <c r="BH838" i="1" s="1"/>
  <c r="BD666" i="1"/>
  <c r="BE666" i="1"/>
  <c r="BD853" i="1"/>
  <c r="BE853" i="1"/>
  <c r="BD867" i="1"/>
  <c r="BE867" i="1"/>
  <c r="BF441" i="1"/>
  <c r="BH441" i="1" s="1"/>
  <c r="BD627" i="1"/>
  <c r="BE627" i="1"/>
  <c r="BD669" i="1"/>
  <c r="BE669" i="1"/>
  <c r="BD865" i="1"/>
  <c r="BE865" i="1"/>
  <c r="BF668" i="1"/>
  <c r="BH668" i="1" s="1"/>
  <c r="BC298" i="1" l="1"/>
  <c r="G298" i="1" s="1"/>
  <c r="BF298" i="1"/>
  <c r="BH298" i="1" s="1"/>
  <c r="AV810" i="1"/>
  <c r="AW810" i="1" s="1"/>
  <c r="AZ810" i="1" s="1"/>
  <c r="F810" i="1" s="1"/>
  <c r="BC810" i="1" s="1"/>
  <c r="G810" i="1" s="1"/>
  <c r="I810" i="1"/>
  <c r="I511" i="1"/>
  <c r="AV511" i="1"/>
  <c r="AW511" i="1" s="1"/>
  <c r="AZ511" i="1" s="1"/>
  <c r="F511" i="1" s="1"/>
  <c r="BC511" i="1" s="1"/>
  <c r="G511" i="1" s="1"/>
  <c r="BD511" i="1" s="1"/>
  <c r="AV742" i="1"/>
  <c r="AW742" i="1" s="1"/>
  <c r="AZ742" i="1" s="1"/>
  <c r="F742" i="1" s="1"/>
  <c r="BC742" i="1" s="1"/>
  <c r="G742" i="1" s="1"/>
  <c r="I742" i="1"/>
  <c r="AV728" i="1"/>
  <c r="AW728" i="1" s="1"/>
  <c r="AZ728" i="1" s="1"/>
  <c r="F728" i="1" s="1"/>
  <c r="BC728" i="1" s="1"/>
  <c r="G728" i="1" s="1"/>
  <c r="I728" i="1"/>
  <c r="AV510" i="1"/>
  <c r="AW510" i="1" s="1"/>
  <c r="AZ510" i="1" s="1"/>
  <c r="F510" i="1" s="1"/>
  <c r="BC510" i="1" s="1"/>
  <c r="G510" i="1" s="1"/>
  <c r="I510" i="1"/>
  <c r="BC293" i="1"/>
  <c r="G293" i="1" s="1"/>
  <c r="BF293" i="1"/>
  <c r="BH293" i="1" s="1"/>
  <c r="AV753" i="1"/>
  <c r="AW753" i="1" s="1"/>
  <c r="AZ753" i="1" s="1"/>
  <c r="F753" i="1" s="1"/>
  <c r="BC753" i="1" s="1"/>
  <c r="G753" i="1" s="1"/>
  <c r="I753" i="1"/>
  <c r="BF355" i="1"/>
  <c r="BH355" i="1" s="1"/>
  <c r="BF714" i="1"/>
  <c r="BH714" i="1" s="1"/>
  <c r="BF353" i="1"/>
  <c r="BH353" i="1" s="1"/>
  <c r="BF281" i="1"/>
  <c r="BH281" i="1" s="1"/>
  <c r="BF740" i="1"/>
  <c r="BH740" i="1" s="1"/>
  <c r="BF40" i="1"/>
  <c r="BH40" i="1" s="1"/>
  <c r="BF422" i="1"/>
  <c r="BH422" i="1" s="1"/>
  <c r="AV670" i="1"/>
  <c r="AW670" i="1" s="1"/>
  <c r="AZ670" i="1" s="1"/>
  <c r="F670" i="1" s="1"/>
  <c r="BC670" i="1" s="1"/>
  <c r="G670" i="1" s="1"/>
  <c r="I670" i="1"/>
  <c r="BF670" i="1"/>
  <c r="BH670" i="1" s="1"/>
  <c r="AV870" i="1"/>
  <c r="AW870" i="1" s="1"/>
  <c r="AZ870" i="1" s="1"/>
  <c r="F870" i="1" s="1"/>
  <c r="BC870" i="1" s="1"/>
  <c r="G870" i="1" s="1"/>
  <c r="I870" i="1"/>
  <c r="BF870" i="1"/>
  <c r="BH870" i="1" s="1"/>
  <c r="I94" i="1"/>
  <c r="AV94" i="1"/>
  <c r="AW94" i="1" s="1"/>
  <c r="AZ94" i="1" s="1"/>
  <c r="F94" i="1" s="1"/>
  <c r="BC94" i="1" s="1"/>
  <c r="G94" i="1" s="1"/>
  <c r="BF94" i="1"/>
  <c r="BH94" i="1" s="1"/>
  <c r="AV826" i="1"/>
  <c r="AW826" i="1" s="1"/>
  <c r="AZ826" i="1" s="1"/>
  <c r="F826" i="1" s="1"/>
  <c r="BC826" i="1" s="1"/>
  <c r="G826" i="1" s="1"/>
  <c r="BF826" i="1"/>
  <c r="BH826" i="1" s="1"/>
  <c r="I826" i="1"/>
  <c r="AV682" i="1"/>
  <c r="AW682" i="1" s="1"/>
  <c r="AZ682" i="1" s="1"/>
  <c r="F682" i="1" s="1"/>
  <c r="BC682" i="1" s="1"/>
  <c r="G682" i="1" s="1"/>
  <c r="BF682" i="1"/>
  <c r="BH682" i="1" s="1"/>
  <c r="I682" i="1"/>
  <c r="AV866" i="1"/>
  <c r="AW866" i="1" s="1"/>
  <c r="AZ866" i="1" s="1"/>
  <c r="F866" i="1" s="1"/>
  <c r="I866" i="1"/>
  <c r="I352" i="1"/>
  <c r="AV352" i="1"/>
  <c r="AW352" i="1" s="1"/>
  <c r="AZ352" i="1" s="1"/>
  <c r="F352" i="1" s="1"/>
  <c r="BF53" i="1"/>
  <c r="BH53" i="1" s="1"/>
  <c r="AV712" i="1"/>
  <c r="AW712" i="1" s="1"/>
  <c r="AZ712" i="1" s="1"/>
  <c r="F712" i="1" s="1"/>
  <c r="I712" i="1"/>
  <c r="BF753" i="1"/>
  <c r="BH753" i="1" s="1"/>
  <c r="BF354" i="1"/>
  <c r="BH354" i="1" s="1"/>
  <c r="BF96" i="1"/>
  <c r="BH96" i="1" s="1"/>
  <c r="BF54" i="1"/>
  <c r="BH54" i="1" s="1"/>
  <c r="BF384" i="1"/>
  <c r="BH384" i="1" s="1"/>
  <c r="BF766" i="1"/>
  <c r="BH766" i="1" s="1"/>
  <c r="BF710" i="1"/>
  <c r="BH710" i="1" s="1"/>
  <c r="BD308" i="1"/>
  <c r="BD107" i="1"/>
  <c r="BF23" i="1"/>
  <c r="BH23" i="1" s="1"/>
  <c r="BE825" i="1"/>
  <c r="BH154" i="1"/>
  <c r="AV667" i="1"/>
  <c r="AW667" i="1" s="1"/>
  <c r="AZ667" i="1" s="1"/>
  <c r="F667" i="1" s="1"/>
  <c r="I667" i="1"/>
  <c r="AV454" i="1"/>
  <c r="AW454" i="1" s="1"/>
  <c r="AZ454" i="1" s="1"/>
  <c r="F454" i="1" s="1"/>
  <c r="I454" i="1"/>
  <c r="AV653" i="1"/>
  <c r="AW653" i="1" s="1"/>
  <c r="AZ653" i="1" s="1"/>
  <c r="F653" i="1" s="1"/>
  <c r="BC653" i="1" s="1"/>
  <c r="G653" i="1" s="1"/>
  <c r="I653" i="1"/>
  <c r="I571" i="1"/>
  <c r="AV571" i="1"/>
  <c r="AW571" i="1" s="1"/>
  <c r="AZ571" i="1" s="1"/>
  <c r="F571" i="1" s="1"/>
  <c r="AV823" i="1"/>
  <c r="AW823" i="1" s="1"/>
  <c r="AZ823" i="1" s="1"/>
  <c r="F823" i="1" s="1"/>
  <c r="BC823" i="1" s="1"/>
  <c r="G823" i="1" s="1"/>
  <c r="I823" i="1"/>
  <c r="AV265" i="1"/>
  <c r="AW265" i="1" s="1"/>
  <c r="AZ265" i="1" s="1"/>
  <c r="F265" i="1" s="1"/>
  <c r="BC265" i="1" s="1"/>
  <c r="G265" i="1" s="1"/>
  <c r="I265" i="1"/>
  <c r="BF823" i="1"/>
  <c r="BH823" i="1" s="1"/>
  <c r="BD53" i="1"/>
  <c r="BE53" i="1"/>
  <c r="AV222" i="1"/>
  <c r="AW222" i="1" s="1"/>
  <c r="AZ222" i="1" s="1"/>
  <c r="F222" i="1" s="1"/>
  <c r="I222" i="1"/>
  <c r="BF408" i="1"/>
  <c r="BH408" i="1" s="1"/>
  <c r="BF283" i="1"/>
  <c r="BH283" i="1" s="1"/>
  <c r="BH412" i="1"/>
  <c r="BH698" i="1"/>
  <c r="BH570" i="1"/>
  <c r="BF308" i="1"/>
  <c r="BH308" i="1" s="1"/>
  <c r="BF739" i="1"/>
  <c r="BH739" i="1" s="1"/>
  <c r="BH410" i="1"/>
  <c r="BH509" i="1"/>
  <c r="BF255" i="1"/>
  <c r="BH255" i="1" s="1"/>
  <c r="AV839" i="1"/>
  <c r="AW839" i="1" s="1"/>
  <c r="AZ839" i="1" s="1"/>
  <c r="F839" i="1" s="1"/>
  <c r="BC839" i="1" s="1"/>
  <c r="G839" i="1" s="1"/>
  <c r="I839" i="1"/>
  <c r="AV854" i="1"/>
  <c r="AW854" i="1" s="1"/>
  <c r="AZ854" i="1" s="1"/>
  <c r="F854" i="1" s="1"/>
  <c r="BC854" i="1" s="1"/>
  <c r="G854" i="1" s="1"/>
  <c r="I854" i="1"/>
  <c r="BF854" i="1"/>
  <c r="BH854" i="1" s="1"/>
  <c r="AV527" i="1"/>
  <c r="AW527" i="1" s="1"/>
  <c r="AZ527" i="1" s="1"/>
  <c r="F527" i="1" s="1"/>
  <c r="I527" i="1"/>
  <c r="AV852" i="1"/>
  <c r="AW852" i="1" s="1"/>
  <c r="AZ852" i="1" s="1"/>
  <c r="F852" i="1" s="1"/>
  <c r="BC852" i="1" s="1"/>
  <c r="G852" i="1" s="1"/>
  <c r="I852" i="1"/>
  <c r="I467" i="1"/>
  <c r="AV467" i="1"/>
  <c r="AW467" i="1" s="1"/>
  <c r="AZ467" i="1" s="1"/>
  <c r="F467" i="1" s="1"/>
  <c r="AV93" i="1"/>
  <c r="AW93" i="1" s="1"/>
  <c r="AZ93" i="1" s="1"/>
  <c r="F93" i="1" s="1"/>
  <c r="I93" i="1"/>
  <c r="AV80" i="1"/>
  <c r="AW80" i="1" s="1"/>
  <c r="AZ80" i="1" s="1"/>
  <c r="F80" i="1" s="1"/>
  <c r="I80" i="1"/>
  <c r="BF107" i="1"/>
  <c r="BH107" i="1" s="1"/>
  <c r="BD611" i="1"/>
  <c r="BE611" i="1"/>
  <c r="BC557" i="1"/>
  <c r="G557" i="1" s="1"/>
  <c r="BF557" i="1"/>
  <c r="BH557" i="1" s="1"/>
  <c r="BC680" i="1"/>
  <c r="G680" i="1" s="1"/>
  <c r="BF680" i="1"/>
  <c r="BH680" i="1" s="1"/>
  <c r="BC195" i="1"/>
  <c r="G195" i="1" s="1"/>
  <c r="BF195" i="1"/>
  <c r="BH195" i="1" s="1"/>
  <c r="BE294" i="1"/>
  <c r="BD294" i="1"/>
  <c r="BF39" i="1"/>
  <c r="BH39" i="1" s="1"/>
  <c r="BD684" i="1"/>
  <c r="BE684" i="1"/>
  <c r="BD38" i="1"/>
  <c r="BE38" i="1"/>
  <c r="BD453" i="1"/>
  <c r="BE453" i="1"/>
  <c r="BD338" i="1"/>
  <c r="BE338" i="1"/>
  <c r="BD24" i="1"/>
  <c r="BE24" i="1"/>
  <c r="BD455" i="1"/>
  <c r="BE455" i="1"/>
  <c r="BD770" i="1"/>
  <c r="BE770" i="1"/>
  <c r="BC209" i="1"/>
  <c r="G209" i="1" s="1"/>
  <c r="BF209" i="1"/>
  <c r="BH209" i="1" s="1"/>
  <c r="BD838" i="1"/>
  <c r="BE838" i="1"/>
  <c r="BF652" i="1"/>
  <c r="BH652" i="1" s="1"/>
  <c r="BD612" i="1"/>
  <c r="BE612" i="1"/>
  <c r="BC654" i="1"/>
  <c r="G654" i="1" s="1"/>
  <c r="BF654" i="1"/>
  <c r="BH654" i="1" s="1"/>
  <c r="BC767" i="1"/>
  <c r="G767" i="1" s="1"/>
  <c r="BF767" i="1"/>
  <c r="BH767" i="1" s="1"/>
  <c r="BC168" i="1"/>
  <c r="G168" i="1" s="1"/>
  <c r="BF168" i="1"/>
  <c r="BH168" i="1" s="1"/>
  <c r="BE238" i="1"/>
  <c r="BD238" i="1"/>
  <c r="BF855" i="1"/>
  <c r="BH855" i="1" s="1"/>
  <c r="BC697" i="1"/>
  <c r="G697" i="1" s="1"/>
  <c r="BF697" i="1"/>
  <c r="BH697" i="1" s="1"/>
  <c r="BD555" i="1"/>
  <c r="BE555" i="1"/>
  <c r="AV109" i="1"/>
  <c r="AW109" i="1" s="1"/>
  <c r="AZ109" i="1" s="1"/>
  <c r="F109" i="1" s="1"/>
  <c r="I109" i="1"/>
  <c r="BD794" i="1"/>
  <c r="BE794" i="1"/>
  <c r="AV452" i="1"/>
  <c r="AW452" i="1" s="1"/>
  <c r="AZ452" i="1" s="1"/>
  <c r="F452" i="1" s="1"/>
  <c r="BC452" i="1" s="1"/>
  <c r="G452" i="1" s="1"/>
  <c r="I452" i="1"/>
  <c r="BD613" i="1"/>
  <c r="BE613" i="1"/>
  <c r="BD824" i="1"/>
  <c r="BE824" i="1"/>
  <c r="BC711" i="1"/>
  <c r="G711" i="1" s="1"/>
  <c r="BF711" i="1"/>
  <c r="BH711" i="1" s="1"/>
  <c r="BC609" i="1"/>
  <c r="G609" i="1" s="1"/>
  <c r="BF609" i="1"/>
  <c r="BH609" i="1" s="1"/>
  <c r="BC841" i="1"/>
  <c r="G841" i="1" s="1"/>
  <c r="BF841" i="1"/>
  <c r="BH841" i="1" s="1"/>
  <c r="BC768" i="1"/>
  <c r="G768" i="1" s="1"/>
  <c r="BF768" i="1"/>
  <c r="BH768" i="1" s="1"/>
  <c r="AV525" i="1"/>
  <c r="AW525" i="1" s="1"/>
  <c r="AZ525" i="1" s="1"/>
  <c r="F525" i="1" s="1"/>
  <c r="I525" i="1"/>
  <c r="BD451" i="1"/>
  <c r="BE451" i="1"/>
  <c r="AV367" i="1"/>
  <c r="AW367" i="1" s="1"/>
  <c r="AZ367" i="1" s="1"/>
  <c r="F367" i="1" s="1"/>
  <c r="BC367" i="1" s="1"/>
  <c r="G367" i="1" s="1"/>
  <c r="I367" i="1"/>
  <c r="BC194" i="1"/>
  <c r="G194" i="1" s="1"/>
  <c r="BF194" i="1"/>
  <c r="BH194" i="1" s="1"/>
  <c r="BF110" i="1"/>
  <c r="BH110" i="1" s="1"/>
  <c r="AV123" i="1"/>
  <c r="AW123" i="1" s="1"/>
  <c r="AZ123" i="1" s="1"/>
  <c r="F123" i="1" s="1"/>
  <c r="I123" i="1"/>
  <c r="BD655" i="1"/>
  <c r="BE655" i="1"/>
  <c r="BF540" i="1"/>
  <c r="BH540" i="1" s="1"/>
  <c r="BE355" i="1"/>
  <c r="BD355" i="1"/>
  <c r="BD581" i="1"/>
  <c r="BE581" i="1"/>
  <c r="AV437" i="1"/>
  <c r="AW437" i="1" s="1"/>
  <c r="AZ437" i="1" s="1"/>
  <c r="F437" i="1" s="1"/>
  <c r="BC437" i="1" s="1"/>
  <c r="G437" i="1" s="1"/>
  <c r="I437" i="1"/>
  <c r="BE281" i="1"/>
  <c r="BD281" i="1"/>
  <c r="BE122" i="1"/>
  <c r="BD122" i="1"/>
  <c r="BC25" i="1"/>
  <c r="G25" i="1" s="1"/>
  <c r="BF25" i="1"/>
  <c r="BH25" i="1" s="1"/>
  <c r="BF808" i="1"/>
  <c r="BH808" i="1" s="1"/>
  <c r="BC840" i="1"/>
  <c r="G840" i="1" s="1"/>
  <c r="BF840" i="1"/>
  <c r="BH840" i="1" s="1"/>
  <c r="BD524" i="1"/>
  <c r="BE524" i="1"/>
  <c r="BD766" i="1"/>
  <c r="BE766" i="1"/>
  <c r="BC583" i="1"/>
  <c r="G583" i="1" s="1"/>
  <c r="BF583" i="1"/>
  <c r="BH583" i="1" s="1"/>
  <c r="BD368" i="1"/>
  <c r="BE368" i="1"/>
  <c r="BD585" i="1"/>
  <c r="BE585" i="1"/>
  <c r="AV556" i="1"/>
  <c r="AW556" i="1" s="1"/>
  <c r="AZ556" i="1" s="1"/>
  <c r="F556" i="1" s="1"/>
  <c r="I556" i="1"/>
  <c r="BF684" i="1"/>
  <c r="BH684" i="1" s="1"/>
  <c r="AV439" i="1"/>
  <c r="AW439" i="1" s="1"/>
  <c r="AZ439" i="1" s="1"/>
  <c r="F439" i="1" s="1"/>
  <c r="I439" i="1"/>
  <c r="BD714" i="1"/>
  <c r="BE714" i="1"/>
  <c r="BC198" i="1"/>
  <c r="G198" i="1" s="1"/>
  <c r="BF198" i="1"/>
  <c r="BH198" i="1" s="1"/>
  <c r="BF423" i="1"/>
  <c r="BH423" i="1" s="1"/>
  <c r="AV350" i="1"/>
  <c r="AW350" i="1" s="1"/>
  <c r="AZ350" i="1" s="1"/>
  <c r="F350" i="1" s="1"/>
  <c r="BC350" i="1" s="1"/>
  <c r="G350" i="1" s="1"/>
  <c r="I350" i="1"/>
  <c r="BF294" i="1"/>
  <c r="BH294" i="1" s="1"/>
  <c r="BE251" i="1"/>
  <c r="BD251" i="1"/>
  <c r="BF868" i="1"/>
  <c r="BH868" i="1" s="1"/>
  <c r="BC756" i="1"/>
  <c r="G756" i="1" s="1"/>
  <c r="BF756" i="1"/>
  <c r="BH756" i="1" s="1"/>
  <c r="BD698" i="1"/>
  <c r="BE698" i="1"/>
  <c r="AV482" i="1"/>
  <c r="AW482" i="1" s="1"/>
  <c r="AZ482" i="1" s="1"/>
  <c r="F482" i="1" s="1"/>
  <c r="I482" i="1"/>
  <c r="BF612" i="1"/>
  <c r="BH612" i="1" s="1"/>
  <c r="BD570" i="1"/>
  <c r="BE570" i="1"/>
  <c r="BC483" i="1"/>
  <c r="G483" i="1" s="1"/>
  <c r="BF483" i="1"/>
  <c r="BH483" i="1" s="1"/>
  <c r="BD683" i="1"/>
  <c r="BE683" i="1"/>
  <c r="AV569" i="1"/>
  <c r="AW569" i="1" s="1"/>
  <c r="AZ569" i="1" s="1"/>
  <c r="F569" i="1" s="1"/>
  <c r="I569" i="1"/>
  <c r="BF466" i="1"/>
  <c r="BH466" i="1" s="1"/>
  <c r="I397" i="1"/>
  <c r="AV397" i="1"/>
  <c r="AW397" i="1" s="1"/>
  <c r="AZ397" i="1" s="1"/>
  <c r="F397" i="1" s="1"/>
  <c r="BF465" i="1"/>
  <c r="BH465" i="1" s="1"/>
  <c r="AV322" i="1"/>
  <c r="AW322" i="1" s="1"/>
  <c r="AZ322" i="1" s="1"/>
  <c r="F322" i="1" s="1"/>
  <c r="I322" i="1"/>
  <c r="BE67" i="1"/>
  <c r="BD67" i="1"/>
  <c r="BC196" i="1"/>
  <c r="G196" i="1" s="1"/>
  <c r="BF196" i="1"/>
  <c r="BH196" i="1" s="1"/>
  <c r="BF36" i="1"/>
  <c r="BH36" i="1" s="1"/>
  <c r="AV152" i="1"/>
  <c r="AW152" i="1" s="1"/>
  <c r="AZ152" i="1" s="1"/>
  <c r="F152" i="1" s="1"/>
  <c r="BC152" i="1" s="1"/>
  <c r="G152" i="1" s="1"/>
  <c r="I152" i="1"/>
  <c r="BD782" i="1"/>
  <c r="BE782" i="1"/>
  <c r="BD668" i="1"/>
  <c r="BE668" i="1"/>
  <c r="BD739" i="1"/>
  <c r="BE739" i="1"/>
  <c r="BC837" i="1"/>
  <c r="G837" i="1" s="1"/>
  <c r="BF837" i="1"/>
  <c r="BH837" i="1" s="1"/>
  <c r="BD383" i="1"/>
  <c r="BE383" i="1"/>
  <c r="AV512" i="1"/>
  <c r="AW512" i="1" s="1"/>
  <c r="AZ512" i="1" s="1"/>
  <c r="F512" i="1" s="1"/>
  <c r="I512" i="1"/>
  <c r="BD796" i="1"/>
  <c r="BE796" i="1"/>
  <c r="BD542" i="1"/>
  <c r="BE542" i="1"/>
  <c r="BD494" i="1"/>
  <c r="BE494" i="1"/>
  <c r="BD740" i="1"/>
  <c r="BE740" i="1"/>
  <c r="BF437" i="1"/>
  <c r="BH437" i="1" s="1"/>
  <c r="I337" i="1"/>
  <c r="AV337" i="1"/>
  <c r="AW337" i="1" s="1"/>
  <c r="AZ337" i="1" s="1"/>
  <c r="F337" i="1" s="1"/>
  <c r="BF24" i="1"/>
  <c r="BH24" i="1" s="1"/>
  <c r="BF252" i="1"/>
  <c r="BH252" i="1" s="1"/>
  <c r="BF268" i="1"/>
  <c r="BH268" i="1" s="1"/>
  <c r="BE225" i="1"/>
  <c r="BD225" i="1"/>
  <c r="BE164" i="1"/>
  <c r="BD164" i="1"/>
  <c r="BE139" i="1"/>
  <c r="BD139" i="1"/>
  <c r="BD752" i="1"/>
  <c r="BE752" i="1"/>
  <c r="BD681" i="1"/>
  <c r="BE681" i="1"/>
  <c r="BD724" i="1"/>
  <c r="BE724" i="1"/>
  <c r="BD638" i="1"/>
  <c r="BE638" i="1"/>
  <c r="BD596" i="1"/>
  <c r="BE596" i="1"/>
  <c r="BD509" i="1"/>
  <c r="BE509" i="1"/>
  <c r="BE410" i="1"/>
  <c r="BD410" i="1"/>
  <c r="BC781" i="1"/>
  <c r="G781" i="1" s="1"/>
  <c r="BF781" i="1"/>
  <c r="BH781" i="1" s="1"/>
  <c r="BD481" i="1"/>
  <c r="BE481" i="1"/>
  <c r="I326" i="1"/>
  <c r="AV326" i="1"/>
  <c r="AW326" i="1" s="1"/>
  <c r="AZ326" i="1" s="1"/>
  <c r="F326" i="1" s="1"/>
  <c r="BF452" i="1"/>
  <c r="BH452" i="1" s="1"/>
  <c r="BE424" i="1"/>
  <c r="BD424" i="1"/>
  <c r="BE324" i="1"/>
  <c r="BD324" i="1"/>
  <c r="BE208" i="1"/>
  <c r="BD208" i="1"/>
  <c r="BF212" i="1"/>
  <c r="BH212" i="1" s="1"/>
  <c r="BD124" i="1"/>
  <c r="BE124" i="1"/>
  <c r="AV582" i="1"/>
  <c r="AW582" i="1" s="1"/>
  <c r="AZ582" i="1" s="1"/>
  <c r="F582" i="1" s="1"/>
  <c r="BC582" i="1" s="1"/>
  <c r="G582" i="1" s="1"/>
  <c r="I582" i="1"/>
  <c r="BD626" i="1"/>
  <c r="BE626" i="1"/>
  <c r="BC394" i="1"/>
  <c r="G394" i="1" s="1"/>
  <c r="BF394" i="1"/>
  <c r="BH394" i="1" s="1"/>
  <c r="BD39" i="1"/>
  <c r="BE39" i="1"/>
  <c r="BC769" i="1"/>
  <c r="G769" i="1" s="1"/>
  <c r="BF769" i="1"/>
  <c r="BH769" i="1" s="1"/>
  <c r="BC180" i="1"/>
  <c r="G180" i="1" s="1"/>
  <c r="BF180" i="1"/>
  <c r="BH180" i="1" s="1"/>
  <c r="BC696" i="1"/>
  <c r="G696" i="1" s="1"/>
  <c r="BF696" i="1"/>
  <c r="BH696" i="1" s="1"/>
  <c r="BD624" i="1"/>
  <c r="BE624" i="1"/>
  <c r="AV469" i="1"/>
  <c r="AW469" i="1" s="1"/>
  <c r="AZ469" i="1" s="1"/>
  <c r="F469" i="1" s="1"/>
  <c r="BC469" i="1" s="1"/>
  <c r="G469" i="1" s="1"/>
  <c r="I469" i="1"/>
  <c r="BE226" i="1"/>
  <c r="BD226" i="1"/>
  <c r="BD125" i="1"/>
  <c r="BE125" i="1"/>
  <c r="BE212" i="1"/>
  <c r="BD212" i="1"/>
  <c r="BD52" i="1"/>
  <c r="BE52" i="1"/>
  <c r="BD36" i="1"/>
  <c r="BE36" i="1"/>
  <c r="AV543" i="1"/>
  <c r="AW543" i="1" s="1"/>
  <c r="AZ543" i="1" s="1"/>
  <c r="F543" i="1" s="1"/>
  <c r="BC543" i="1" s="1"/>
  <c r="G543" i="1" s="1"/>
  <c r="I543" i="1"/>
  <c r="BC470" i="1"/>
  <c r="G470" i="1" s="1"/>
  <c r="BF470" i="1"/>
  <c r="BH470" i="1" s="1"/>
  <c r="BD598" i="1"/>
  <c r="BE598" i="1"/>
  <c r="BC797" i="1"/>
  <c r="G797" i="1" s="1"/>
  <c r="BF797" i="1"/>
  <c r="BH797" i="1" s="1"/>
  <c r="AV382" i="1"/>
  <c r="AW382" i="1" s="1"/>
  <c r="AZ382" i="1" s="1"/>
  <c r="F382" i="1" s="1"/>
  <c r="BC382" i="1" s="1"/>
  <c r="G382" i="1" s="1"/>
  <c r="I382" i="1"/>
  <c r="BC181" i="1"/>
  <c r="G181" i="1" s="1"/>
  <c r="BF181" i="1"/>
  <c r="BH181" i="1" s="1"/>
  <c r="BD625" i="1"/>
  <c r="BE625" i="1"/>
  <c r="BC167" i="1"/>
  <c r="G167" i="1" s="1"/>
  <c r="BF167" i="1"/>
  <c r="BH167" i="1" s="1"/>
  <c r="BD808" i="1"/>
  <c r="BE808" i="1"/>
  <c r="BD652" i="1"/>
  <c r="BE652" i="1"/>
  <c r="AV599" i="1"/>
  <c r="AW599" i="1" s="1"/>
  <c r="AZ599" i="1" s="1"/>
  <c r="F599" i="1" s="1"/>
  <c r="BC599" i="1" s="1"/>
  <c r="G599" i="1" s="1"/>
  <c r="I599" i="1"/>
  <c r="AV595" i="1"/>
  <c r="AW595" i="1" s="1"/>
  <c r="AZ595" i="1" s="1"/>
  <c r="F595" i="1" s="1"/>
  <c r="BC595" i="1" s="1"/>
  <c r="G595" i="1" s="1"/>
  <c r="I595" i="1"/>
  <c r="BE423" i="1"/>
  <c r="BD423" i="1"/>
  <c r="AV26" i="1"/>
  <c r="AW26" i="1" s="1"/>
  <c r="AZ26" i="1" s="1"/>
  <c r="F26" i="1" s="1"/>
  <c r="I26" i="1"/>
  <c r="BC812" i="1"/>
  <c r="G812" i="1" s="1"/>
  <c r="BF812" i="1"/>
  <c r="BH812" i="1" s="1"/>
  <c r="BD468" i="1"/>
  <c r="BE468" i="1"/>
  <c r="BC526" i="1"/>
  <c r="G526" i="1" s="1"/>
  <c r="BF526" i="1"/>
  <c r="BH526" i="1" s="1"/>
  <c r="BE309" i="1"/>
  <c r="BD309" i="1"/>
  <c r="BD855" i="1"/>
  <c r="BE855" i="1"/>
  <c r="BC694" i="1"/>
  <c r="G694" i="1" s="1"/>
  <c r="BF694" i="1"/>
  <c r="BH694" i="1" s="1"/>
  <c r="BD710" i="1"/>
  <c r="BE710" i="1"/>
  <c r="BD538" i="1"/>
  <c r="BE538" i="1"/>
  <c r="BE339" i="1"/>
  <c r="BD339" i="1"/>
  <c r="BD726" i="1"/>
  <c r="BE726" i="1"/>
  <c r="BC741" i="1"/>
  <c r="G741" i="1" s="1"/>
  <c r="BF741" i="1"/>
  <c r="BH741" i="1" s="1"/>
  <c r="BD466" i="1"/>
  <c r="BE466" i="1"/>
  <c r="BD725" i="1"/>
  <c r="BE725" i="1"/>
  <c r="BF599" i="1"/>
  <c r="BH599" i="1" s="1"/>
  <c r="BE384" i="1"/>
  <c r="BD384" i="1"/>
  <c r="BF226" i="1"/>
  <c r="BH226" i="1" s="1"/>
  <c r="BC351" i="1"/>
  <c r="G351" i="1" s="1"/>
  <c r="BF351" i="1"/>
  <c r="BH351" i="1" s="1"/>
  <c r="BE255" i="1"/>
  <c r="BD255" i="1"/>
  <c r="BE126" i="1"/>
  <c r="BD126" i="1"/>
  <c r="BC798" i="1"/>
  <c r="G798" i="1" s="1"/>
  <c r="BF798" i="1"/>
  <c r="BH798" i="1" s="1"/>
  <c r="BC312" i="1"/>
  <c r="G312" i="1" s="1"/>
  <c r="BF312" i="1"/>
  <c r="BH312" i="1" s="1"/>
  <c r="BD637" i="1"/>
  <c r="BE637" i="1"/>
  <c r="BD110" i="1"/>
  <c r="BE110" i="1"/>
  <c r="BD540" i="1"/>
  <c r="BE540" i="1"/>
  <c r="BE268" i="1"/>
  <c r="BD268" i="1"/>
  <c r="BC50" i="1"/>
  <c r="G50" i="1" s="1"/>
  <c r="BF50" i="1"/>
  <c r="BH50" i="1" s="1"/>
  <c r="AV539" i="1"/>
  <c r="AW539" i="1" s="1"/>
  <c r="AZ539" i="1" s="1"/>
  <c r="F539" i="1" s="1"/>
  <c r="BC539" i="1" s="1"/>
  <c r="G539" i="1" s="1"/>
  <c r="I539" i="1"/>
  <c r="BC784" i="1"/>
  <c r="G784" i="1" s="1"/>
  <c r="BF784" i="1"/>
  <c r="BH784" i="1" s="1"/>
  <c r="BD440" i="1"/>
  <c r="BE440" i="1"/>
  <c r="BC795" i="1"/>
  <c r="G795" i="1" s="1"/>
  <c r="BF795" i="1"/>
  <c r="BH795" i="1" s="1"/>
  <c r="BD498" i="1"/>
  <c r="BE498" i="1"/>
  <c r="BC182" i="1"/>
  <c r="G182" i="1" s="1"/>
  <c r="BF182" i="1"/>
  <c r="BH182" i="1" s="1"/>
  <c r="BD868" i="1"/>
  <c r="BE868" i="1"/>
  <c r="BC836" i="1"/>
  <c r="G836" i="1" s="1"/>
  <c r="BF836" i="1"/>
  <c r="BH836" i="1" s="1"/>
  <c r="BD553" i="1"/>
  <c r="BE553" i="1"/>
  <c r="BC780" i="1"/>
  <c r="G780" i="1" s="1"/>
  <c r="BF780" i="1"/>
  <c r="BH780" i="1" s="1"/>
  <c r="BD568" i="1"/>
  <c r="BE568" i="1"/>
  <c r="BF440" i="1"/>
  <c r="BH440" i="1" s="1"/>
  <c r="BC522" i="1"/>
  <c r="G522" i="1" s="1"/>
  <c r="BF522" i="1"/>
  <c r="BH522" i="1" s="1"/>
  <c r="BC640" i="1"/>
  <c r="G640" i="1" s="1"/>
  <c r="BF640" i="1"/>
  <c r="BH640" i="1" s="1"/>
  <c r="BD641" i="1"/>
  <c r="BE641" i="1"/>
  <c r="AV380" i="1"/>
  <c r="AW380" i="1" s="1"/>
  <c r="AZ380" i="1" s="1"/>
  <c r="F380" i="1" s="1"/>
  <c r="BC380" i="1" s="1"/>
  <c r="G380" i="1" s="1"/>
  <c r="I380" i="1"/>
  <c r="I22" i="1"/>
  <c r="AV22" i="1"/>
  <c r="AW22" i="1" s="1"/>
  <c r="AZ22" i="1" s="1"/>
  <c r="F22" i="1" s="1"/>
  <c r="BF637" i="1"/>
  <c r="BH637" i="1" s="1"/>
  <c r="AV508" i="1"/>
  <c r="AW508" i="1" s="1"/>
  <c r="AZ508" i="1" s="1"/>
  <c r="F508" i="1" s="1"/>
  <c r="BC508" i="1" s="1"/>
  <c r="G508" i="1" s="1"/>
  <c r="I508" i="1"/>
  <c r="BE353" i="1"/>
  <c r="BD353" i="1"/>
  <c r="BC325" i="1"/>
  <c r="G325" i="1" s="1"/>
  <c r="BF325" i="1"/>
  <c r="BH325" i="1" s="1"/>
  <c r="BF38" i="1"/>
  <c r="BH38" i="1" s="1"/>
  <c r="BC51" i="1"/>
  <c r="G51" i="1" s="1"/>
  <c r="BF51" i="1"/>
  <c r="BH51" i="1" s="1"/>
  <c r="AV639" i="1"/>
  <c r="AW639" i="1" s="1"/>
  <c r="AZ639" i="1" s="1"/>
  <c r="F639" i="1" s="1"/>
  <c r="I639" i="1"/>
  <c r="AV495" i="1"/>
  <c r="AW495" i="1" s="1"/>
  <c r="AZ495" i="1" s="1"/>
  <c r="F495" i="1" s="1"/>
  <c r="BC495" i="1" s="1"/>
  <c r="G495" i="1" s="1"/>
  <c r="I495" i="1"/>
  <c r="BF625" i="1"/>
  <c r="BH625" i="1" s="1"/>
  <c r="BC496" i="1"/>
  <c r="G496" i="1" s="1"/>
  <c r="BF496" i="1"/>
  <c r="BH496" i="1" s="1"/>
  <c r="BF367" i="1"/>
  <c r="BH367" i="1" s="1"/>
  <c r="BE252" i="1"/>
  <c r="BD252" i="1"/>
  <c r="BE154" i="1"/>
  <c r="BD154" i="1"/>
  <c r="BF126" i="1"/>
  <c r="BH126" i="1" s="1"/>
  <c r="BD37" i="1"/>
  <c r="BE37" i="1"/>
  <c r="BF624" i="1"/>
  <c r="BH624" i="1" s="1"/>
  <c r="BD422" i="1"/>
  <c r="BE422" i="1"/>
  <c r="BD783" i="1"/>
  <c r="BE783" i="1"/>
  <c r="BE465" i="1"/>
  <c r="BD465" i="1"/>
  <c r="BE381" i="1"/>
  <c r="BD381" i="1"/>
  <c r="BD412" i="1"/>
  <c r="BE412" i="1"/>
  <c r="BE298" i="1"/>
  <c r="BD298" i="1"/>
  <c r="BC178" i="1"/>
  <c r="G178" i="1" s="1"/>
  <c r="BF178" i="1"/>
  <c r="BH178" i="1" s="1"/>
  <c r="BF52" i="1"/>
  <c r="BH52" i="1" s="1"/>
  <c r="BD40" i="1"/>
  <c r="BE40" i="1"/>
  <c r="BD23" i="1"/>
  <c r="BE23" i="1"/>
  <c r="BE852" i="1" l="1"/>
  <c r="BD852" i="1"/>
  <c r="BD265" i="1"/>
  <c r="BE265" i="1"/>
  <c r="BC667" i="1"/>
  <c r="G667" i="1" s="1"/>
  <c r="BF667" i="1"/>
  <c r="BH667" i="1" s="1"/>
  <c r="BC352" i="1"/>
  <c r="G352" i="1" s="1"/>
  <c r="BF352" i="1"/>
  <c r="BH352" i="1" s="1"/>
  <c r="BE810" i="1"/>
  <c r="BD810" i="1"/>
  <c r="BE511" i="1"/>
  <c r="BF582" i="1"/>
  <c r="BH582" i="1" s="1"/>
  <c r="BC80" i="1"/>
  <c r="G80" i="1" s="1"/>
  <c r="BF80" i="1"/>
  <c r="BH80" i="1" s="1"/>
  <c r="BD854" i="1"/>
  <c r="BE854" i="1"/>
  <c r="BF265" i="1"/>
  <c r="BH265" i="1" s="1"/>
  <c r="BD826" i="1"/>
  <c r="BE826" i="1"/>
  <c r="BE753" i="1"/>
  <c r="BD753" i="1"/>
  <c r="BD510" i="1"/>
  <c r="BE510" i="1"/>
  <c r="BF839" i="1"/>
  <c r="BH839" i="1" s="1"/>
  <c r="BC571" i="1"/>
  <c r="G571" i="1" s="1"/>
  <c r="BF571" i="1"/>
  <c r="BH571" i="1" s="1"/>
  <c r="BF495" i="1"/>
  <c r="BH495" i="1" s="1"/>
  <c r="BF852" i="1"/>
  <c r="BH852" i="1" s="1"/>
  <c r="BC527" i="1"/>
  <c r="G527" i="1" s="1"/>
  <c r="BF527" i="1"/>
  <c r="BH527" i="1" s="1"/>
  <c r="BC454" i="1"/>
  <c r="G454" i="1" s="1"/>
  <c r="BF454" i="1"/>
  <c r="BH454" i="1" s="1"/>
  <c r="BC712" i="1"/>
  <c r="G712" i="1" s="1"/>
  <c r="BF712" i="1"/>
  <c r="BH712" i="1" s="1"/>
  <c r="BE682" i="1"/>
  <c r="BD682" i="1"/>
  <c r="BD670" i="1"/>
  <c r="BE670" i="1"/>
  <c r="BD742" i="1"/>
  <c r="BE742" i="1"/>
  <c r="BF810" i="1"/>
  <c r="BH810" i="1" s="1"/>
  <c r="BC467" i="1"/>
  <c r="G467" i="1" s="1"/>
  <c r="BF467" i="1"/>
  <c r="BH467" i="1" s="1"/>
  <c r="BE653" i="1"/>
  <c r="BD653" i="1"/>
  <c r="BD728" i="1"/>
  <c r="BE728" i="1"/>
  <c r="BF93" i="1"/>
  <c r="BH93" i="1" s="1"/>
  <c r="BC93" i="1"/>
  <c r="G93" i="1" s="1"/>
  <c r="BD839" i="1"/>
  <c r="BE839" i="1"/>
  <c r="BC222" i="1"/>
  <c r="G222" i="1" s="1"/>
  <c r="BF222" i="1"/>
  <c r="BH222" i="1" s="1"/>
  <c r="BD823" i="1"/>
  <c r="BE823" i="1"/>
  <c r="BF653" i="1"/>
  <c r="BH653" i="1" s="1"/>
  <c r="BC866" i="1"/>
  <c r="G866" i="1" s="1"/>
  <c r="BF866" i="1"/>
  <c r="BH866" i="1" s="1"/>
  <c r="BE94" i="1"/>
  <c r="BD94" i="1"/>
  <c r="BD870" i="1"/>
  <c r="BE870" i="1"/>
  <c r="BF511" i="1"/>
  <c r="BH511" i="1" s="1"/>
  <c r="BF510" i="1"/>
  <c r="BH510" i="1" s="1"/>
  <c r="BD293" i="1"/>
  <c r="BE293" i="1"/>
  <c r="BF728" i="1"/>
  <c r="BH728" i="1" s="1"/>
  <c r="BF742" i="1"/>
  <c r="BH742" i="1" s="1"/>
  <c r="BE508" i="1"/>
  <c r="BD508" i="1"/>
  <c r="BD836" i="1"/>
  <c r="BE836" i="1"/>
  <c r="BE182" i="1"/>
  <c r="BD182" i="1"/>
  <c r="BD312" i="1"/>
  <c r="BE312" i="1"/>
  <c r="BE595" i="1"/>
  <c r="BD595" i="1"/>
  <c r="BE181" i="1"/>
  <c r="BD181" i="1"/>
  <c r="BE180" i="1"/>
  <c r="BD180" i="1"/>
  <c r="BE152" i="1"/>
  <c r="BD152" i="1"/>
  <c r="BE350" i="1"/>
  <c r="BD350" i="1"/>
  <c r="BD583" i="1"/>
  <c r="BE583" i="1"/>
  <c r="BD767" i="1"/>
  <c r="BE767" i="1"/>
  <c r="BE195" i="1"/>
  <c r="BD195" i="1"/>
  <c r="BD557" i="1"/>
  <c r="BE557" i="1"/>
  <c r="BE495" i="1"/>
  <c r="BD495" i="1"/>
  <c r="BD51" i="1"/>
  <c r="BE51" i="1"/>
  <c r="BE380" i="1"/>
  <c r="BD380" i="1"/>
  <c r="BD640" i="1"/>
  <c r="BE640" i="1"/>
  <c r="BC397" i="1"/>
  <c r="G397" i="1" s="1"/>
  <c r="BF397" i="1"/>
  <c r="BH397" i="1" s="1"/>
  <c r="BC569" i="1"/>
  <c r="G569" i="1" s="1"/>
  <c r="BF569" i="1"/>
  <c r="BH569" i="1" s="1"/>
  <c r="BD483" i="1"/>
  <c r="BE483" i="1"/>
  <c r="BD25" i="1"/>
  <c r="BE25" i="1"/>
  <c r="BE437" i="1"/>
  <c r="BD437" i="1"/>
  <c r="BE194" i="1"/>
  <c r="BD194" i="1"/>
  <c r="BD768" i="1"/>
  <c r="BE768" i="1"/>
  <c r="BD609" i="1"/>
  <c r="BE609" i="1"/>
  <c r="BE452" i="1"/>
  <c r="BD452" i="1"/>
  <c r="BC109" i="1"/>
  <c r="G109" i="1" s="1"/>
  <c r="BF109" i="1"/>
  <c r="BH109" i="1" s="1"/>
  <c r="BD697" i="1"/>
  <c r="BE697" i="1"/>
  <c r="BE209" i="1"/>
  <c r="BD209" i="1"/>
  <c r="BF508" i="1"/>
  <c r="BH508" i="1" s="1"/>
  <c r="BF469" i="1"/>
  <c r="BH469" i="1" s="1"/>
  <c r="BD795" i="1"/>
  <c r="BE795" i="1"/>
  <c r="BD694" i="1"/>
  <c r="BE694" i="1"/>
  <c r="BD797" i="1"/>
  <c r="BE797" i="1"/>
  <c r="BE543" i="1"/>
  <c r="BD543" i="1"/>
  <c r="BE469" i="1"/>
  <c r="BD469" i="1"/>
  <c r="BD696" i="1"/>
  <c r="BE696" i="1"/>
  <c r="BD769" i="1"/>
  <c r="BE769" i="1"/>
  <c r="BE394" i="1"/>
  <c r="BD394" i="1"/>
  <c r="BE582" i="1"/>
  <c r="BD582" i="1"/>
  <c r="BF350" i="1"/>
  <c r="BH350" i="1" s="1"/>
  <c r="BC326" i="1"/>
  <c r="G326" i="1" s="1"/>
  <c r="BF326" i="1"/>
  <c r="BH326" i="1" s="1"/>
  <c r="BF152" i="1"/>
  <c r="BH152" i="1" s="1"/>
  <c r="BC482" i="1"/>
  <c r="G482" i="1" s="1"/>
  <c r="BF482" i="1"/>
  <c r="BH482" i="1" s="1"/>
  <c r="BD756" i="1"/>
  <c r="BE756" i="1"/>
  <c r="BC556" i="1"/>
  <c r="G556" i="1" s="1"/>
  <c r="BF556" i="1"/>
  <c r="BH556" i="1" s="1"/>
  <c r="BD840" i="1"/>
  <c r="BE840" i="1"/>
  <c r="BC123" i="1"/>
  <c r="G123" i="1" s="1"/>
  <c r="BF123" i="1"/>
  <c r="BH123" i="1" s="1"/>
  <c r="BE168" i="1"/>
  <c r="BD168" i="1"/>
  <c r="BD654" i="1"/>
  <c r="BE654" i="1"/>
  <c r="BD680" i="1"/>
  <c r="BE680" i="1"/>
  <c r="BF595" i="1"/>
  <c r="BH595" i="1" s="1"/>
  <c r="BF382" i="1"/>
  <c r="BH382" i="1" s="1"/>
  <c r="BD325" i="1"/>
  <c r="BE325" i="1"/>
  <c r="BD780" i="1"/>
  <c r="BE780" i="1"/>
  <c r="BE539" i="1"/>
  <c r="BD539" i="1"/>
  <c r="BD351" i="1"/>
  <c r="BE351" i="1"/>
  <c r="BC26" i="1"/>
  <c r="G26" i="1" s="1"/>
  <c r="BF26" i="1"/>
  <c r="BH26" i="1" s="1"/>
  <c r="BE167" i="1"/>
  <c r="BD167" i="1"/>
  <c r="BD470" i="1"/>
  <c r="BE470" i="1"/>
  <c r="BC337" i="1"/>
  <c r="G337" i="1" s="1"/>
  <c r="BF337" i="1"/>
  <c r="BH337" i="1" s="1"/>
  <c r="BC512" i="1"/>
  <c r="G512" i="1" s="1"/>
  <c r="BF512" i="1"/>
  <c r="BH512" i="1" s="1"/>
  <c r="BD837" i="1"/>
  <c r="BE837" i="1"/>
  <c r="BD496" i="1"/>
  <c r="BE496" i="1"/>
  <c r="BC22" i="1"/>
  <c r="G22" i="1" s="1"/>
  <c r="BF22" i="1"/>
  <c r="BH22" i="1" s="1"/>
  <c r="BD784" i="1"/>
  <c r="BE784" i="1"/>
  <c r="BD50" i="1"/>
  <c r="BE50" i="1"/>
  <c r="BD798" i="1"/>
  <c r="BE798" i="1"/>
  <c r="BD741" i="1"/>
  <c r="BE741" i="1"/>
  <c r="BD526" i="1"/>
  <c r="BE526" i="1"/>
  <c r="BD812" i="1"/>
  <c r="BE812" i="1"/>
  <c r="BE599" i="1"/>
  <c r="BD599" i="1"/>
  <c r="BD382" i="1"/>
  <c r="BE382" i="1"/>
  <c r="BE178" i="1"/>
  <c r="BD178" i="1"/>
  <c r="BC639" i="1"/>
  <c r="G639" i="1" s="1"/>
  <c r="BF639" i="1"/>
  <c r="BH639" i="1" s="1"/>
  <c r="BD522" i="1"/>
  <c r="BE522" i="1"/>
  <c r="BD781" i="1"/>
  <c r="BE781" i="1"/>
  <c r="BE196" i="1"/>
  <c r="BD196" i="1"/>
  <c r="BC322" i="1"/>
  <c r="G322" i="1" s="1"/>
  <c r="BF322" i="1"/>
  <c r="BH322" i="1" s="1"/>
  <c r="BE198" i="1"/>
  <c r="BD198" i="1"/>
  <c r="BC439" i="1"/>
  <c r="G439" i="1" s="1"/>
  <c r="BF439" i="1"/>
  <c r="BH439" i="1" s="1"/>
  <c r="BE367" i="1"/>
  <c r="BD367" i="1"/>
  <c r="BC525" i="1"/>
  <c r="G525" i="1" s="1"/>
  <c r="BF525" i="1"/>
  <c r="BH525" i="1" s="1"/>
  <c r="BD841" i="1"/>
  <c r="BE841" i="1"/>
  <c r="BD711" i="1"/>
  <c r="BE711" i="1"/>
  <c r="BF539" i="1"/>
  <c r="BH539" i="1" s="1"/>
  <c r="BF543" i="1"/>
  <c r="BH543" i="1" s="1"/>
  <c r="BF380" i="1"/>
  <c r="BH380" i="1" s="1"/>
  <c r="BD454" i="1" l="1"/>
  <c r="BE454" i="1"/>
  <c r="BD352" i="1"/>
  <c r="BE352" i="1"/>
  <c r="BD222" i="1"/>
  <c r="BE222" i="1"/>
  <c r="BD467" i="1"/>
  <c r="BE467" i="1"/>
  <c r="BD866" i="1"/>
  <c r="BE866" i="1"/>
  <c r="BE93" i="1"/>
  <c r="BD93" i="1"/>
  <c r="BD712" i="1"/>
  <c r="BE712" i="1"/>
  <c r="BD527" i="1"/>
  <c r="BE527" i="1"/>
  <c r="BE571" i="1"/>
  <c r="BD571" i="1"/>
  <c r="BD80" i="1"/>
  <c r="BE80" i="1"/>
  <c r="BE667" i="1"/>
  <c r="BD667" i="1"/>
  <c r="BE439" i="1"/>
  <c r="BD439" i="1"/>
  <c r="BD337" i="1"/>
  <c r="BE337" i="1"/>
  <c r="BD123" i="1"/>
  <c r="BE123" i="1"/>
  <c r="BE556" i="1"/>
  <c r="BD556" i="1"/>
  <c r="BE482" i="1"/>
  <c r="BD482" i="1"/>
  <c r="BE397" i="1"/>
  <c r="BD397" i="1"/>
  <c r="BE326" i="1"/>
  <c r="BD326" i="1"/>
  <c r="BD639" i="1"/>
  <c r="BE639" i="1"/>
  <c r="BD22" i="1"/>
  <c r="BE22" i="1"/>
  <c r="BE525" i="1"/>
  <c r="BD525" i="1"/>
  <c r="BE322" i="1"/>
  <c r="BD322" i="1"/>
  <c r="BE512" i="1"/>
  <c r="BD512" i="1"/>
  <c r="BD26" i="1"/>
  <c r="BE26" i="1"/>
  <c r="BE109" i="1"/>
  <c r="BD109" i="1"/>
  <c r="BE569" i="1"/>
  <c r="BD569" i="1"/>
</calcChain>
</file>

<file path=xl/sharedStrings.xml><?xml version="1.0" encoding="utf-8"?>
<sst xmlns="http://schemas.openxmlformats.org/spreadsheetml/2006/main" count="1545" uniqueCount="936">
  <si>
    <t>OPEN 6.3.4</t>
  </si>
  <si>
    <t>Tue Oct 13 2020 06:50:40</t>
  </si>
  <si>
    <t>Unit=</t>
  </si>
  <si>
    <t>PSC-4903</t>
  </si>
  <si>
    <t>LightSource=</t>
  </si>
  <si>
    <t>Sun+Sky</t>
  </si>
  <si>
    <t>A/D AvgTime=</t>
  </si>
  <si>
    <t>Config=</t>
  </si>
  <si>
    <t>/User/Configs/UserPrefs/OpaqueConifer EB.xml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</si>
  <si>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</si>
  <si>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</si>
  <si>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</si>
  <si>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</si>
  <si>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</si>
  <si>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</si>
  <si>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</si>
  <si>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</si>
  <si>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</si>
  <si>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</si>
  <si>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</si>
  <si>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</si>
  <si>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</si>
  <si>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</si>
  <si>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</si>
  <si>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</si>
  <si>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</si>
  <si>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</si>
  <si>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</si>
  <si>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</si>
  <si>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</si>
  <si>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</si>
  <si>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</si>
  <si>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</si>
  <si>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</si>
  <si>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</si>
  <si>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</si>
  <si>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</si>
  <si>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</si>
  <si>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</si>
  <si>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</si>
  <si>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</si>
  <si>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</si>
  <si>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</si>
  <si>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</si>
  <si>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</si>
  <si>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</si>
  <si>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</si>
  <si>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</si>
  <si>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</si>
  <si>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</si>
  <si>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</si>
  <si>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</si>
  <si>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</si>
  <si>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</si>
  <si>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</si>
  <si>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</si>
  <si>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</si>
  <si>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</si>
  <si>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</si>
  <si>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</si>
  <si>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</si>
  <si>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</si>
  <si>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</si>
  <si>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</si>
  <si>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</si>
  <si>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</si>
  <si>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</si>
  <si>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</si>
  <si>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</si>
  <si>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</si>
  <si>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</si>
  <si>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</si>
  <si>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</si>
  <si>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"06:50:50 Flow: Fixed -&gt; 600 umol/s"
</t>
  </si>
  <si>
    <t xml:space="preserve">"06:51:00 CO2 Mixer: CO2R -&gt; 410 uml"
</t>
  </si>
  <si>
    <t xml:space="preserve">"06:51:08 Coolers: Tblock -&gt; 15.00 C"
</t>
  </si>
  <si>
    <t xml:space="preserve">"07:13:21 Flow: Fixed -&gt; 600 umol/s"
</t>
  </si>
  <si>
    <t xml:space="preserve">"07:37:06 agfl8"
</t>
  </si>
  <si>
    <t xml:space="preserve">"07:43:53 Flow: Fixed -&gt; 600 umol/s"
</t>
  </si>
  <si>
    <t xml:space="preserve">"07:44:03 Launched AutoProg /User/Configs/AutoProgs/AutoLog2"
</t>
  </si>
  <si>
    <t xml:space="preserve">"07:44:05 Log Option: Logged values are 15 s averages"
</t>
  </si>
  <si>
    <t xml:space="preserve">"07:44:05 CO2 Mixer: CO2R -&gt; 410 uml"
</t>
  </si>
  <si>
    <t xml:space="preserve">"07:44:05 Coolers: Tblock -&gt; 15.00 C"
</t>
  </si>
  <si>
    <t xml:space="preserve">"07:44:05 Flow: Fixed -&gt; 600 umol/s"
</t>
  </si>
  <si>
    <t>07:44:11</t>
  </si>
  <si>
    <t>07:44:16</t>
  </si>
  <si>
    <t>07:44:21</t>
  </si>
  <si>
    <t>07:44:26</t>
  </si>
  <si>
    <t>07:44:31</t>
  </si>
  <si>
    <t xml:space="preserve">"07:44:37 CO2 Mixer: CO2R -&gt; 410 uml"
</t>
  </si>
  <si>
    <t xml:space="preserve">"07:44:37 Coolers: Tblock -&gt; 15.00 C"
</t>
  </si>
  <si>
    <t xml:space="preserve">"07:44:37 Flow: Fixed -&gt; 600 umol/s"
</t>
  </si>
  <si>
    <t xml:space="preserve">"07:45:01 rmbz4"
</t>
  </si>
  <si>
    <t xml:space="preserve">"07:49:31 Flow: Fixed -&gt; 600 umol/s"
</t>
  </si>
  <si>
    <t xml:space="preserve">"07:49:40 Launched AutoProg /User/Configs/AutoProgs/AutoLog2"
</t>
  </si>
  <si>
    <t xml:space="preserve">"07:49:41 CO2 Mixer: CO2R -&gt; 410 uml"
</t>
  </si>
  <si>
    <t xml:space="preserve">"07:49:41 Coolers: Tblock -&gt; 15.00 C"
</t>
  </si>
  <si>
    <t xml:space="preserve">"07:49:41 Flow: Fixed -&gt; 600 umol/s"
</t>
  </si>
  <si>
    <t>07:49:46</t>
  </si>
  <si>
    <t>07:49:52</t>
  </si>
  <si>
    <t>07:49:57</t>
  </si>
  <si>
    <t>07:50:02</t>
  </si>
  <si>
    <t>07:50:07</t>
  </si>
  <si>
    <t xml:space="preserve">"07:50:12 CO2 Mixer: CO2R -&gt; 410 uml"
</t>
  </si>
  <si>
    <t xml:space="preserve">"07:50:12 Coolers: Tblock -&gt; 15.00 C"
</t>
  </si>
  <si>
    <t xml:space="preserve">"07:50:12 Flow: Fixed -&gt; 600 umol/s"
</t>
  </si>
  <si>
    <t xml:space="preserve">"07:50:42 agbz11"
</t>
  </si>
  <si>
    <t xml:space="preserve">"07:55:28 Flow: Fixed -&gt; 600 umol/s"
</t>
  </si>
  <si>
    <t xml:space="preserve">"07:55:33 Launched AutoProg /User/Configs/AutoProgs/AutoLog2"
</t>
  </si>
  <si>
    <t xml:space="preserve">"07:55:34 CO2 Mixer: CO2R -&gt; 410 uml"
</t>
  </si>
  <si>
    <t xml:space="preserve">"07:55:34 Coolers: Tblock -&gt; 15.00 C"
</t>
  </si>
  <si>
    <t xml:space="preserve">"07:55:34 Flow: Fixed -&gt; 600 umol/s"
</t>
  </si>
  <si>
    <t>07:55:39</t>
  </si>
  <si>
    <t>07:55:44</t>
  </si>
  <si>
    <t>07:55:49</t>
  </si>
  <si>
    <t>07:55:55</t>
  </si>
  <si>
    <t>07:56:00</t>
  </si>
  <si>
    <t xml:space="preserve">"07:56:05 CO2 Mixer: CO2R -&gt; 410 uml"
</t>
  </si>
  <si>
    <t xml:space="preserve">"07:56:05 Coolers: Tblock -&gt; 15.00 C"
</t>
  </si>
  <si>
    <t xml:space="preserve">"07:56:05 Flow: Fixed -&gt; 600 umol/s"
</t>
  </si>
  <si>
    <t xml:space="preserve">"07:57:06 Flow: Fixed -&gt; 600 umol/s"
</t>
  </si>
  <si>
    <t xml:space="preserve">"07:57:13 agbz8"
</t>
  </si>
  <si>
    <t xml:space="preserve">"08:02:09 Flow: Fixed -&gt; 600 umol/s"
</t>
  </si>
  <si>
    <t xml:space="preserve">"08:02:22 Launched AutoProg /User/Configs/AutoProgs/AutoLog2"
</t>
  </si>
  <si>
    <t xml:space="preserve">"08:02:23 CO2 Mixer: CO2R -&gt; 410 uml"
</t>
  </si>
  <si>
    <t xml:space="preserve">"08:02:23 Coolers: Tblock -&gt; 15.00 C"
</t>
  </si>
  <si>
    <t xml:space="preserve">"08:02:23 Flow: Fixed -&gt; 600 umol/s"
</t>
  </si>
  <si>
    <t>08:02:28</t>
  </si>
  <si>
    <t>08:02:33</t>
  </si>
  <si>
    <t>08:02:39</t>
  </si>
  <si>
    <t>08:02:44</t>
  </si>
  <si>
    <t>08:02:49</t>
  </si>
  <si>
    <t xml:space="preserve">"08:02:54 CO2 Mixer: CO2R -&gt; 410 uml"
</t>
  </si>
  <si>
    <t xml:space="preserve">"08:02:54 Coolers: Tblock -&gt; 15.00 C"
</t>
  </si>
  <si>
    <t xml:space="preserve">"08:02:54 Flow: Fixed -&gt; 600 umol/s"
</t>
  </si>
  <si>
    <t xml:space="preserve">"08:03:27 rmbz6"
</t>
  </si>
  <si>
    <t xml:space="preserve">"08:08:16 Flow: Fixed -&gt; 600 umol/s"
</t>
  </si>
  <si>
    <t xml:space="preserve">"08:08:23 Launched AutoProg /User/Configs/AutoProgs/AutoLog2"
</t>
  </si>
  <si>
    <t xml:space="preserve">"08:08:25 CO2 Mixer: CO2R -&gt; 410 uml"
</t>
  </si>
  <si>
    <t xml:space="preserve">"08:08:25 Coolers: Tblock -&gt; 15.00 C"
</t>
  </si>
  <si>
    <t xml:space="preserve">"08:08:25 Flow: Fixed -&gt; 600 umol/s"
</t>
  </si>
  <si>
    <t>08:08:30</t>
  </si>
  <si>
    <t>08:08:35</t>
  </si>
  <si>
    <t>08:08:40</t>
  </si>
  <si>
    <t>08:08:46</t>
  </si>
  <si>
    <t>08:08:51</t>
  </si>
  <si>
    <t xml:space="preserve">"08:08:56 CO2 Mixer: CO2R -&gt; 410 uml"
</t>
  </si>
  <si>
    <t xml:space="preserve">"08:08:56 Coolers: Tblock -&gt; 15.00 C"
</t>
  </si>
  <si>
    <t xml:space="preserve">"08:08:56 Flow: Fixed -&gt; 600 umol/s"
</t>
  </si>
  <si>
    <t xml:space="preserve">"08:09:16 agbz5"
</t>
  </si>
  <si>
    <t xml:space="preserve">"08:14:32 Flow: Fixed -&gt; 600 umol/s"
</t>
  </si>
  <si>
    <t xml:space="preserve">"08:14:38 Launched AutoProg /User/Configs/AutoProgs/AutoLog2"
</t>
  </si>
  <si>
    <t xml:space="preserve">"08:14:40 CO2 Mixer: CO2R -&gt; 410 uml"
</t>
  </si>
  <si>
    <t xml:space="preserve">"08:14:40 Coolers: Tblock -&gt; 15.00 C"
</t>
  </si>
  <si>
    <t xml:space="preserve">"08:14:40 Flow: Fixed -&gt; 600 umol/s"
</t>
  </si>
  <si>
    <t>08:14:45</t>
  </si>
  <si>
    <t>08:14:50</t>
  </si>
  <si>
    <t>08:14:56</t>
  </si>
  <si>
    <t>08:15:01</t>
  </si>
  <si>
    <t>08:15:06</t>
  </si>
  <si>
    <t xml:space="preserve">"08:15:11 CO2 Mixer: CO2R -&gt; 410 uml"
</t>
  </si>
  <si>
    <t xml:space="preserve">"08:15:11 Coolers: Tblock -&gt; 15.00 C"
</t>
  </si>
  <si>
    <t xml:space="preserve">"08:15:11 Flow: Fixed -&gt; 600 umol/s"
</t>
  </si>
  <si>
    <t xml:space="preserve">"08:15:41 rmbz8"
</t>
  </si>
  <si>
    <t xml:space="preserve">"08:20:21 Flow: Fixed -&gt; 600 umol/s"
</t>
  </si>
  <si>
    <t xml:space="preserve">"08:20:27 Launched AutoProg /User/Configs/AutoProgs/AutoLog2"
</t>
  </si>
  <si>
    <t xml:space="preserve">"08:20:29 CO2 Mixer: CO2R -&gt; 410 uml"
</t>
  </si>
  <si>
    <t xml:space="preserve">"08:20:29 Coolers: Tblock -&gt; 15.00 C"
</t>
  </si>
  <si>
    <t xml:space="preserve">"08:20:30 Flow: Fixed -&gt; 600 umol/s"
</t>
  </si>
  <si>
    <t>08:20:35</t>
  </si>
  <si>
    <t>08:20:40</t>
  </si>
  <si>
    <t>08:20:45</t>
  </si>
  <si>
    <t>08:20:50</t>
  </si>
  <si>
    <t>08:20:55</t>
  </si>
  <si>
    <t>08:21:00</t>
  </si>
  <si>
    <t xml:space="preserve">"08:21:01 CO2 Mixer: CO2R -&gt; 410 uml"
</t>
  </si>
  <si>
    <t xml:space="preserve">"08:21:01 Coolers: Tblock -&gt; 15.00 C"
</t>
  </si>
  <si>
    <t xml:space="preserve">"08:21:01 Flow: Fixed -&gt; 600 umol/s"
</t>
  </si>
  <si>
    <t xml:space="preserve">"08:21:25 agbz10"
</t>
  </si>
  <si>
    <t xml:space="preserve">"08:26:51 Flow: Fixed -&gt; 600 umol/s"
</t>
  </si>
  <si>
    <t xml:space="preserve">"08:26:56 Launched AutoProg /User/Configs/AutoProgs/AutoLog2"
</t>
  </si>
  <si>
    <t xml:space="preserve">"08:26:58 CO2 Mixer: CO2R -&gt; 410 uml"
</t>
  </si>
  <si>
    <t xml:space="preserve">"08:26:58 Coolers: Tblock -&gt; 15.00 C"
</t>
  </si>
  <si>
    <t xml:space="preserve">"08:26:58 Flow: Fixed -&gt; 600 umol/s"
</t>
  </si>
  <si>
    <t>08:27:04</t>
  </si>
  <si>
    <t>08:27:09</t>
  </si>
  <si>
    <t>08:27:14</t>
  </si>
  <si>
    <t>08:27:19</t>
  </si>
  <si>
    <t>08:27:25</t>
  </si>
  <si>
    <t xml:space="preserve">"08:27:30 CO2 Mixer: CO2R -&gt; 410 uml"
</t>
  </si>
  <si>
    <t xml:space="preserve">"08:27:30 Coolers: Tblock -&gt; 15.00 C"
</t>
  </si>
  <si>
    <t xml:space="preserve">"08:27:30 Flow: Fixed -&gt; 600 umol/s"
</t>
  </si>
  <si>
    <t xml:space="preserve">"08:27:54 rmfl9"
</t>
  </si>
  <si>
    <t xml:space="preserve">"08:32:29 Flow: Fixed -&gt; 600 umol/s"
</t>
  </si>
  <si>
    <t xml:space="preserve">"08:32:34 Launched AutoProg /User/Configs/AutoProgs/AutoLog2"
</t>
  </si>
  <si>
    <t xml:space="preserve">"08:32:35 CO2 Mixer: CO2R -&gt; 410 uml"
</t>
  </si>
  <si>
    <t xml:space="preserve">"08:32:35 Coolers: Tblock -&gt; 15.00 C"
</t>
  </si>
  <si>
    <t xml:space="preserve">"08:32:35 Flow: Fixed -&gt; 600 umol/s"
</t>
  </si>
  <si>
    <t>08:32:40</t>
  </si>
  <si>
    <t>08:32:45</t>
  </si>
  <si>
    <t>08:32:51</t>
  </si>
  <si>
    <t>08:32:56</t>
  </si>
  <si>
    <t>08:33:01</t>
  </si>
  <si>
    <t xml:space="preserve">"08:33:06 CO2 Mixer: CO2R -&gt; 410 uml"
</t>
  </si>
  <si>
    <t xml:space="preserve">"08:33:06 Coolers: Tblock -&gt; 15.00 C"
</t>
  </si>
  <si>
    <t xml:space="preserve">"08:33:06 Flow: Fixed -&gt; 600 umol/s"
</t>
  </si>
  <si>
    <t xml:space="preserve">"08:33:28 rmfl11"
</t>
  </si>
  <si>
    <t xml:space="preserve">"08:37:59 Flow: Fixed -&gt; 600 umol/s"
</t>
  </si>
  <si>
    <t xml:space="preserve">"08:38:04 Launched AutoProg /User/Configs/AutoProgs/AutoLog2"
</t>
  </si>
  <si>
    <t xml:space="preserve">"08:38:06 CO2 Mixer: CO2R -&gt; 410 uml"
</t>
  </si>
  <si>
    <t xml:space="preserve">"08:38:06 Coolers: Tblock -&gt; 15.00 C"
</t>
  </si>
  <si>
    <t xml:space="preserve">"08:38:06 Flow: Fixed -&gt; 600 umol/s"
</t>
  </si>
  <si>
    <t>08:38:11</t>
  </si>
  <si>
    <t>08:38:16</t>
  </si>
  <si>
    <t>08:38:21</t>
  </si>
  <si>
    <t>08:38:26</t>
  </si>
  <si>
    <t>08:38:31</t>
  </si>
  <si>
    <t xml:space="preserve">"08:38:37 CO2 Mixer: CO2R -&gt; 410 uml"
</t>
  </si>
  <si>
    <t xml:space="preserve">"08:38:37 Coolers: Tblock -&gt; 15.00 C"
</t>
  </si>
  <si>
    <t xml:space="preserve">"08:38:37 Flow: Fixed -&gt; 600 umol/s"
</t>
  </si>
  <si>
    <t xml:space="preserve">"08:39:00 rmbz5"
</t>
  </si>
  <si>
    <t xml:space="preserve">"08:45:27 Flow: Fixed -&gt; 600 umol/s"
</t>
  </si>
  <si>
    <t xml:space="preserve">"08:45:30 Launched AutoProg /User/Configs/AutoProgs/AutoLog2"
</t>
  </si>
  <si>
    <t xml:space="preserve">"08:45:31 CO2 Mixer: CO2R -&gt; 410 uml"
</t>
  </si>
  <si>
    <t xml:space="preserve">"08:45:31 Coolers: Tblock -&gt; 15.00 C"
</t>
  </si>
  <si>
    <t xml:space="preserve">"08:45:31 Flow: Fixed -&gt; 600 umol/s"
</t>
  </si>
  <si>
    <t>08:45:36</t>
  </si>
  <si>
    <t>08:45:41</t>
  </si>
  <si>
    <t>08:45:46</t>
  </si>
  <si>
    <t>08:45:52</t>
  </si>
  <si>
    <t>08:45:57</t>
  </si>
  <si>
    <t xml:space="preserve">"08:46:02 CO2 Mixer: CO2R -&gt; 410 uml"
</t>
  </si>
  <si>
    <t xml:space="preserve">"08:46:02 Coolers: Tblock -&gt; 15.00 C"
</t>
  </si>
  <si>
    <t xml:space="preserve">"08:46:02 Flow: Fixed -&gt; 600 umol/s"
</t>
  </si>
  <si>
    <t xml:space="preserve">"08:46:26 rmfl1"
</t>
  </si>
  <si>
    <t xml:space="preserve">"08:51:10 Flow: Fixed -&gt; 600 umol/s"
</t>
  </si>
  <si>
    <t xml:space="preserve">"08:51:16 Launched AutoProg /User/Configs/AutoProgs/AutoLog2"
</t>
  </si>
  <si>
    <t xml:space="preserve">"08:51:18 CO2 Mixer: CO2R -&gt; 410 uml"
</t>
  </si>
  <si>
    <t xml:space="preserve">"08:51:18 Coolers: Tblock -&gt; 15.00 C"
</t>
  </si>
  <si>
    <t xml:space="preserve">"08:51:18 Flow: Fixed -&gt; 600 umol/s"
</t>
  </si>
  <si>
    <t>08:51:24</t>
  </si>
  <si>
    <t>08:51:29</t>
  </si>
  <si>
    <t>08:51:34</t>
  </si>
  <si>
    <t>08:51:39</t>
  </si>
  <si>
    <t>08:51:44</t>
  </si>
  <si>
    <t>08:51:49</t>
  </si>
  <si>
    <t xml:space="preserve">"08:51:49 CO2 Mixer: CO2R -&gt; 410 uml"
</t>
  </si>
  <si>
    <t xml:space="preserve">"08:51:49 Coolers: Tblock -&gt; 15.00 C"
</t>
  </si>
  <si>
    <t xml:space="preserve">"08:51:49 Flow: Fixed -&gt; 600 umol/s"
</t>
  </si>
  <si>
    <t xml:space="preserve">"08:52:08 Coolers: Tblock -&gt; 20.00 C"
</t>
  </si>
  <si>
    <t xml:space="preserve">"09:06:43 rmfl11"
</t>
  </si>
  <si>
    <t xml:space="preserve">"09:12:29 Flow: Fixed -&gt; 600 umol/s"
</t>
  </si>
  <si>
    <t xml:space="preserve">"09:12:34 Launched AutoProg /User/Configs/AutoProgs/AutoLog2"
</t>
  </si>
  <si>
    <t xml:space="preserve">"09:12:36 CO2 Mixer: CO2R -&gt; 410 uml"
</t>
  </si>
  <si>
    <t xml:space="preserve">"09:12:36 Coolers: Tblock -&gt; 20.00 C"
</t>
  </si>
  <si>
    <t xml:space="preserve">"09:12:36 Flow: Fixed -&gt; 600 umol/s"
</t>
  </si>
  <si>
    <t>09:12:41</t>
  </si>
  <si>
    <t>09:12:46</t>
  </si>
  <si>
    <t>09:12:52</t>
  </si>
  <si>
    <t>09:12:57</t>
  </si>
  <si>
    <t>09:13:02</t>
  </si>
  <si>
    <t xml:space="preserve">"09:13:07 CO2 Mixer: CO2R -&gt; 410 uml"
</t>
  </si>
  <si>
    <t xml:space="preserve">"09:13:07 Coolers: Tblock -&gt; 20.00 C"
</t>
  </si>
  <si>
    <t xml:space="preserve">"09:13:07 Flow: Fixed -&gt; 600 umol/s"
</t>
  </si>
  <si>
    <t xml:space="preserve">"09:13:29 rmfl9"
</t>
  </si>
  <si>
    <t xml:space="preserve">"09:17:48 Flow: Fixed -&gt; 600 umol/s"
</t>
  </si>
  <si>
    <t xml:space="preserve">"09:17:52 Launched AutoProg /User/Configs/AutoProgs/AutoLog2"
</t>
  </si>
  <si>
    <t xml:space="preserve">"09:17:53 CO2 Mixer: CO2R -&gt; 410 uml"
</t>
  </si>
  <si>
    <t xml:space="preserve">"09:17:53 Coolers: Tblock -&gt; 20.00 C"
</t>
  </si>
  <si>
    <t xml:space="preserve">"09:17:53 Flow: Fixed -&gt; 600 umol/s"
</t>
  </si>
  <si>
    <t>09:17:59</t>
  </si>
  <si>
    <t>09:18:04</t>
  </si>
  <si>
    <t>09:18:09</t>
  </si>
  <si>
    <t>09:18:14</t>
  </si>
  <si>
    <t>09:18:19</t>
  </si>
  <si>
    <t xml:space="preserve">"09:18:25 CO2 Mixer: CO2R -&gt; 410 uml"
</t>
  </si>
  <si>
    <t xml:space="preserve">"09:18:25 Coolers: Tblock -&gt; 20.00 C"
</t>
  </si>
  <si>
    <t xml:space="preserve">"09:18:25 Flow: Fixed -&gt; 600 umol/s"
</t>
  </si>
  <si>
    <t xml:space="preserve">"09:18:43 rmfl1"
</t>
  </si>
  <si>
    <t xml:space="preserve">"09:22:47 Flow: Fixed -&gt; 600 umol/s"
</t>
  </si>
  <si>
    <t xml:space="preserve">"09:22:53 Launched AutoProg /User/Configs/AutoProgs/AutoLog2"
</t>
  </si>
  <si>
    <t xml:space="preserve">"09:22:54 CO2 Mixer: CO2R -&gt; 410 uml"
</t>
  </si>
  <si>
    <t xml:space="preserve">"09:22:54 Coolers: Tblock -&gt; 20.00 C"
</t>
  </si>
  <si>
    <t xml:space="preserve">"09:22:54 Flow: Fixed -&gt; 600 umol/s"
</t>
  </si>
  <si>
    <t>09:22:59</t>
  </si>
  <si>
    <t>09:23:04</t>
  </si>
  <si>
    <t>09:23:10</t>
  </si>
  <si>
    <t>09:23:15</t>
  </si>
  <si>
    <t>09:23:20</t>
  </si>
  <si>
    <t xml:space="preserve">"09:23:25 CO2 Mixer: CO2R -&gt; 410 uml"
</t>
  </si>
  <si>
    <t xml:space="preserve">"09:23:25 Coolers: Tblock -&gt; 20.00 C"
</t>
  </si>
  <si>
    <t xml:space="preserve">"09:23:25 Flow: Fixed -&gt; 600 umol/s"
</t>
  </si>
  <si>
    <t xml:space="preserve">"09:23:45 rmfl2"
</t>
  </si>
  <si>
    <t xml:space="preserve">"09:29:47 Flow: Fixed -&gt; 600 umol/s"
</t>
  </si>
  <si>
    <t xml:space="preserve">"09:29:52 Launched AutoProg /User/Configs/AutoProgs/AutoLog2"
</t>
  </si>
  <si>
    <t xml:space="preserve">"09:29:53 CO2 Mixer: CO2R -&gt; 410 uml"
</t>
  </si>
  <si>
    <t xml:space="preserve">"09:29:53 Coolers: Tblock -&gt; 20.00 C"
</t>
  </si>
  <si>
    <t xml:space="preserve">"09:29:53 Flow: Fixed -&gt; 600 umol/s"
</t>
  </si>
  <si>
    <t>09:29:58</t>
  </si>
  <si>
    <t>09:30:03</t>
  </si>
  <si>
    <t>09:30:09</t>
  </si>
  <si>
    <t>09:30:14</t>
  </si>
  <si>
    <t>09:30:19</t>
  </si>
  <si>
    <t xml:space="preserve">"09:30:24 CO2 Mixer: CO2R -&gt; 410 uml"
</t>
  </si>
  <si>
    <t xml:space="preserve">"09:30:24 Coolers: Tblock -&gt; 20.00 C"
</t>
  </si>
  <si>
    <t xml:space="preserve">"09:30:24 Flow: Fixed -&gt; 600 umol/s"
</t>
  </si>
  <si>
    <t xml:space="preserve">"09:30:45 agfl5"
</t>
  </si>
  <si>
    <t xml:space="preserve">"09:35:24 Flow: Fixed -&gt; 600 umol/s"
</t>
  </si>
  <si>
    <t xml:space="preserve">"09:35:45 Launched AutoProg /User/Configs/AutoProgs/AutoLog2"
</t>
  </si>
  <si>
    <t xml:space="preserve">"09:35:47 CO2 Mixer: CO2R -&gt; 410 uml"
</t>
  </si>
  <si>
    <t xml:space="preserve">"09:35:47 Coolers: Tblock -&gt; 20.00 C"
</t>
  </si>
  <si>
    <t xml:space="preserve">"09:35:47 Flow: Fixed -&gt; 600 umol/s"
</t>
  </si>
  <si>
    <t>09:35:52</t>
  </si>
  <si>
    <t>09:35:57</t>
  </si>
  <si>
    <t>09:36:02</t>
  </si>
  <si>
    <t>09:36:07</t>
  </si>
  <si>
    <t>09:36:12</t>
  </si>
  <si>
    <t>09:36:17</t>
  </si>
  <si>
    <t xml:space="preserve">"09:36:18 CO2 Mixer: CO2R -&gt; 410 uml"
</t>
  </si>
  <si>
    <t xml:space="preserve">"09:36:18 Coolers: Tblock -&gt; 20.00 C"
</t>
  </si>
  <si>
    <t xml:space="preserve">"09:36:18 Flow: Fixed -&gt; 600 umol/s"
</t>
  </si>
  <si>
    <t xml:space="preserve">"09:36:38 agbz5"
</t>
  </si>
  <si>
    <t xml:space="preserve">"09:41:20 Flow: Fixed -&gt; 600 umol/s"
</t>
  </si>
  <si>
    <t xml:space="preserve">"09:41:25 Launched AutoProg /User/Configs/AutoProgs/AutoLog2"
</t>
  </si>
  <si>
    <t xml:space="preserve">"09:41:26 CO2 Mixer: CO2R -&gt; 410 uml"
</t>
  </si>
  <si>
    <t xml:space="preserve">"09:41:26 Coolers: Tblock -&gt; 20.00 C"
</t>
  </si>
  <si>
    <t xml:space="preserve">"09:41:26 Flow: Fixed -&gt; 600 umol/s"
</t>
  </si>
  <si>
    <t>09:41:31</t>
  </si>
  <si>
    <t>09:41:36</t>
  </si>
  <si>
    <t>09:41:41</t>
  </si>
  <si>
    <t>09:41:46</t>
  </si>
  <si>
    <t>09:41:51</t>
  </si>
  <si>
    <t xml:space="preserve">"09:41:57 CO2 Mixer: CO2R -&gt; 410 uml"
</t>
  </si>
  <si>
    <t xml:space="preserve">"09:41:57 Coolers: Tblock -&gt; 20.00 C"
</t>
  </si>
  <si>
    <t xml:space="preserve">"09:41:57 Flow: Fixed -&gt; 600 umol/s"
</t>
  </si>
  <si>
    <t xml:space="preserve">"09:42:20 agfl10"
</t>
  </si>
  <si>
    <t xml:space="preserve">"09:47:28 Flow: Fixed -&gt; 600 umol/s"
</t>
  </si>
  <si>
    <t xml:space="preserve">"09:47:33 Launched AutoProg /User/Configs/AutoProgs/AutoLog2"
</t>
  </si>
  <si>
    <t xml:space="preserve">"09:47:35 CO2 Mixer: CO2R -&gt; 410 uml"
</t>
  </si>
  <si>
    <t xml:space="preserve">"09:47:35 Coolers: Tblock -&gt; 20.00 C"
</t>
  </si>
  <si>
    <t xml:space="preserve">"09:47:35 Flow: Fixed -&gt; 600 umol/s"
</t>
  </si>
  <si>
    <t>09:47:40</t>
  </si>
  <si>
    <t>09:47:45</t>
  </si>
  <si>
    <t>09:47:50</t>
  </si>
  <si>
    <t>09:47:55</t>
  </si>
  <si>
    <t>09:48:01</t>
  </si>
  <si>
    <t xml:space="preserve">"09:48:06 CO2 Mixer: CO2R -&gt; 410 uml"
</t>
  </si>
  <si>
    <t xml:space="preserve">"09:48:06 Coolers: Tblock -&gt; 20.00 C"
</t>
  </si>
  <si>
    <t xml:space="preserve">"09:48:06 Flow: Fixed -&gt; 600 umol/s"
</t>
  </si>
  <si>
    <t xml:space="preserve">"09:48:29 rmbz8"
</t>
  </si>
  <si>
    <t xml:space="preserve">"09:55:51 Flow: Fixed -&gt; 600 umol/s"
</t>
  </si>
  <si>
    <t xml:space="preserve">"09:55:57 Launched AutoProg /User/Configs/AutoProgs/AutoLog2"
</t>
  </si>
  <si>
    <t xml:space="preserve">"09:55:59 CO2 Mixer: CO2R -&gt; 410 uml"
</t>
  </si>
  <si>
    <t xml:space="preserve">"09:55:59 Coolers: Tblock -&gt; 20.00 C"
</t>
  </si>
  <si>
    <t xml:space="preserve">"09:55:59 Flow: Fixed -&gt; 600 umol/s"
</t>
  </si>
  <si>
    <t>09:56:04</t>
  </si>
  <si>
    <t>09:56:09</t>
  </si>
  <si>
    <t>09:56:14</t>
  </si>
  <si>
    <t>09:56:19</t>
  </si>
  <si>
    <t>09:56:24</t>
  </si>
  <si>
    <t>09:56:29</t>
  </si>
  <si>
    <t xml:space="preserve">"09:56:30 CO2 Mixer: CO2R -&gt; 410 uml"
</t>
  </si>
  <si>
    <t xml:space="preserve">"09:56:30 Coolers: Tblock -&gt; 20.00 C"
</t>
  </si>
  <si>
    <t xml:space="preserve">"09:56:30 Flow: Fixed -&gt; 600 umol/s"
</t>
  </si>
  <si>
    <t xml:space="preserve">"09:56:58 agbz9"
</t>
  </si>
  <si>
    <t xml:space="preserve">"10:01:48 Flow: Fixed -&gt; 600 umol/s"
</t>
  </si>
  <si>
    <t xml:space="preserve">"10:01:53 Launched AutoProg /User/Configs/AutoProgs/AutoLog2"
</t>
  </si>
  <si>
    <t xml:space="preserve">"10:01:54 CO2 Mixer: CO2R -&gt; 410 uml"
</t>
  </si>
  <si>
    <t xml:space="preserve">"10:01:54 Coolers: Tblock -&gt; 20.00 C"
</t>
  </si>
  <si>
    <t xml:space="preserve">"10:01:54 Flow: Fixed -&gt; 600 umol/s"
</t>
  </si>
  <si>
    <t>10:01:59</t>
  </si>
  <si>
    <t>10:02:05</t>
  </si>
  <si>
    <t>10:02:10</t>
  </si>
  <si>
    <t>10:02:15</t>
  </si>
  <si>
    <t>10:02:20</t>
  </si>
  <si>
    <t xml:space="preserve">"10:02:25 CO2 Mixer: CO2R -&gt; 410 uml"
</t>
  </si>
  <si>
    <t xml:space="preserve">"10:02:25 Coolers: Tblock -&gt; 20.00 C"
</t>
  </si>
  <si>
    <t xml:space="preserve">"10:02:25 Flow: Fixed -&gt; 600 umol/s"
</t>
  </si>
  <si>
    <t xml:space="preserve">"10:02:55 agbz11"
</t>
  </si>
  <si>
    <t xml:space="preserve">"10:09:52 Flow: Fixed -&gt; 600 umol/s"
</t>
  </si>
  <si>
    <t xml:space="preserve">"10:09:56 Launched AutoProg /User/Configs/AutoProgs/AutoLog2"
</t>
  </si>
  <si>
    <t xml:space="preserve">"10:09:58 CO2 Mixer: CO2R -&gt; 410 uml"
</t>
  </si>
  <si>
    <t xml:space="preserve">"10:09:58 Coolers: Tblock -&gt; 20.00 C"
</t>
  </si>
  <si>
    <t xml:space="preserve">"10:09:58 Flow: Fixed -&gt; 600 umol/s"
</t>
  </si>
  <si>
    <t>10:10:04</t>
  </si>
  <si>
    <t>10:10:09</t>
  </si>
  <si>
    <t>10:10:14</t>
  </si>
  <si>
    <t>10:10:19</t>
  </si>
  <si>
    <t>10:10:24</t>
  </si>
  <si>
    <t xml:space="preserve">"10:10:30 CO2 Mixer: CO2R -&gt; 410 uml"
</t>
  </si>
  <si>
    <t xml:space="preserve">"10:10:30 Coolers: Tblock -&gt; 20.00 C"
</t>
  </si>
  <si>
    <t xml:space="preserve">"10:10:30 Flow: Fixed -&gt; 600 umol/s"
</t>
  </si>
  <si>
    <t xml:space="preserve">"10:10:53 agbz3"
</t>
  </si>
  <si>
    <t xml:space="preserve">"10:14:53 Flow: Fixed -&gt; 600 umol/s"
</t>
  </si>
  <si>
    <t xml:space="preserve">"10:14:59 Launched AutoProg /User/Configs/AutoProgs/AutoLog2"
</t>
  </si>
  <si>
    <t xml:space="preserve">"10:15:00 CO2 Mixer: CO2R -&gt; 410 uml"
</t>
  </si>
  <si>
    <t xml:space="preserve">"10:15:00 Coolers: Tblock -&gt; 20.00 C"
</t>
  </si>
  <si>
    <t xml:space="preserve">"10:15:00 Flow: Fixed -&gt; 600 umol/s"
</t>
  </si>
  <si>
    <t>10:15:05</t>
  </si>
  <si>
    <t>10:15:10</t>
  </si>
  <si>
    <t>10:15:16</t>
  </si>
  <si>
    <t>10:15:21</t>
  </si>
  <si>
    <t>10:15:26</t>
  </si>
  <si>
    <t xml:space="preserve">"10:15:31 CO2 Mixer: CO2R -&gt; 410 uml"
</t>
  </si>
  <si>
    <t xml:space="preserve">"10:15:31 Coolers: Tblock -&gt; 20.00 C"
</t>
  </si>
  <si>
    <t xml:space="preserve">"10:15:31 Flow: Fixed -&gt; 600 umol/s"
</t>
  </si>
  <si>
    <t xml:space="preserve">"10:15:51 agfl8"
</t>
  </si>
  <si>
    <t xml:space="preserve">"10:22:12 Flow: Fixed -&gt; 600 umol/s"
</t>
  </si>
  <si>
    <t xml:space="preserve">"10:22:17 Launched AutoProg /User/Configs/AutoProgs/AutoLog2"
</t>
  </si>
  <si>
    <t xml:space="preserve">"10:22:19 CO2 Mixer: CO2R -&gt; 410 uml"
</t>
  </si>
  <si>
    <t xml:space="preserve">"10:22:19 Coolers: Tblock -&gt; 20.00 C"
</t>
  </si>
  <si>
    <t xml:space="preserve">"10:22:19 Flow: Fixed -&gt; 600 umol/s"
</t>
  </si>
  <si>
    <t>10:22:25</t>
  </si>
  <si>
    <t>10:22:30</t>
  </si>
  <si>
    <t>10:22:35</t>
  </si>
  <si>
    <t>10:22:40</t>
  </si>
  <si>
    <t>10:22:45</t>
  </si>
  <si>
    <t>10:22:51</t>
  </si>
  <si>
    <t xml:space="preserve">"10:22:51 CO2 Mixer: CO2R -&gt; 410 uml"
</t>
  </si>
  <si>
    <t xml:space="preserve">"10:22:51 Coolers: Tblock -&gt; 20.00 C"
</t>
  </si>
  <si>
    <t xml:space="preserve">"10:22:51 Flow: Fixed -&gt; 600 umol/s"
</t>
  </si>
  <si>
    <t xml:space="preserve">"10:23:33 Coolers: Tblock -&gt; 27.00 C"
</t>
  </si>
  <si>
    <t xml:space="preserve">"10:47:12 rmbz4"
</t>
  </si>
  <si>
    <t xml:space="preserve">"10:57:24 Flow: Fixed -&gt; 600 umol/s"
</t>
  </si>
  <si>
    <t xml:space="preserve">"10:57:29 Launched AutoProg /User/Configs/AutoProgs/AutoLog2"
</t>
  </si>
  <si>
    <t xml:space="preserve">"10:57:30 CO2 Mixer: CO2R -&gt; 410 uml"
</t>
  </si>
  <si>
    <t xml:space="preserve">"10:57:30 Coolers: Tblock -&gt; 27.00 C"
</t>
  </si>
  <si>
    <t xml:space="preserve">"10:57:31 Flow: Fixed -&gt; 600 umol/s"
</t>
  </si>
  <si>
    <t>10:57:36</t>
  </si>
  <si>
    <t>10:57:41</t>
  </si>
  <si>
    <t>10:57:46</t>
  </si>
  <si>
    <t>10:57:51</t>
  </si>
  <si>
    <t>10:57:57</t>
  </si>
  <si>
    <t xml:space="preserve">"10:58:02 CO2 Mixer: CO2R -&gt; 410 uml"
</t>
  </si>
  <si>
    <t xml:space="preserve">"10:58:02 Coolers: Tblock -&gt; 27.00 C"
</t>
  </si>
  <si>
    <t xml:space="preserve">"10:58:02 Flow: Fixed -&gt; 600 umol/s"
</t>
  </si>
  <si>
    <t xml:space="preserve">"10:58:24 agbz12"
</t>
  </si>
  <si>
    <t xml:space="preserve">"11:03:21 Flow: Fixed -&gt; 600 umol/s"
</t>
  </si>
  <si>
    <t xml:space="preserve">"11:04:00 Launched AutoProg /User/Configs/AutoProgs/AutoLog2"
</t>
  </si>
  <si>
    <t xml:space="preserve">"11:04:02 CO2 Mixer: CO2R -&gt; 410 uml"
</t>
  </si>
  <si>
    <t xml:space="preserve">"11:04:02 Coolers: Tblock -&gt; 27.00 C"
</t>
  </si>
  <si>
    <t xml:space="preserve">"11:04:02 Flow: Fixed -&gt; 600 umol/s"
</t>
  </si>
  <si>
    <t>11:04:07</t>
  </si>
  <si>
    <t>11:04:12</t>
  </si>
  <si>
    <t>11:04:17</t>
  </si>
  <si>
    <t>11:04:22</t>
  </si>
  <si>
    <t>11:04:27</t>
  </si>
  <si>
    <t xml:space="preserve">"11:04:33 CO2 Mixer: CO2R -&gt; 410 uml"
</t>
  </si>
  <si>
    <t xml:space="preserve">"11:04:33 Coolers: Tblock -&gt; 27.00 C"
</t>
  </si>
  <si>
    <t xml:space="preserve">"11:04:33 Flow: Fixed -&gt; 600 umol/s"
</t>
  </si>
  <si>
    <t xml:space="preserve">"11:05:34 agbz11"
</t>
  </si>
  <si>
    <t xml:space="preserve">"11:25:11 Flow: Fixed -&gt; 600 umol/s"
</t>
  </si>
  <si>
    <t xml:space="preserve">"11:25:14 Launched AutoProg /User/Configs/AutoProgs/AutoLog2"
</t>
  </si>
  <si>
    <t xml:space="preserve">"11:25:16 CO2 Mixer: CO2R -&gt; 410 uml"
</t>
  </si>
  <si>
    <t xml:space="preserve">"11:25:16 Coolers: Tblock -&gt; 27.00 C"
</t>
  </si>
  <si>
    <t xml:space="preserve">"11:25:16 Flow: Fixed -&gt; 600 umol/s"
</t>
  </si>
  <si>
    <t>11:25:21</t>
  </si>
  <si>
    <t>11:25:26</t>
  </si>
  <si>
    <t>11:25:31</t>
  </si>
  <si>
    <t>11:25:36</t>
  </si>
  <si>
    <t>11:25:42</t>
  </si>
  <si>
    <t xml:space="preserve">"11:25:47 CO2 Mixer: CO2R -&gt; 410 uml"
</t>
  </si>
  <si>
    <t xml:space="preserve">"11:25:47 Coolers: Tblock -&gt; 27.00 C"
</t>
  </si>
  <si>
    <t xml:space="preserve">"11:25:47 Flow: Fixed -&gt; 600 umol/s"
</t>
  </si>
  <si>
    <t xml:space="preserve">"11:26:15 agbz9"
</t>
  </si>
  <si>
    <t xml:space="preserve">"11:30:20 Flow: Fixed -&gt; 600 umol/s"
</t>
  </si>
  <si>
    <t xml:space="preserve">"11:30:24 Launched AutoProg /User/Configs/AutoProgs/AutoLog2"
</t>
  </si>
  <si>
    <t xml:space="preserve">"11:30:25 CO2 Mixer: CO2R -&gt; 410 uml"
</t>
  </si>
  <si>
    <t xml:space="preserve">"11:30:25 Coolers: Tblock -&gt; 27.00 C"
</t>
  </si>
  <si>
    <t xml:space="preserve">"11:30:25 Flow: Fixed -&gt; 600 umol/s"
</t>
  </si>
  <si>
    <t>11:30:30</t>
  </si>
  <si>
    <t>11:30:35</t>
  </si>
  <si>
    <t>11:30:41</t>
  </si>
  <si>
    <t>11:30:46</t>
  </si>
  <si>
    <t>11:30:51</t>
  </si>
  <si>
    <t xml:space="preserve">"11:30:56 CO2 Mixer: CO2R -&gt; 410 uml"
</t>
  </si>
  <si>
    <t xml:space="preserve">"11:30:56 Coolers: Tblock -&gt; 27.00 C"
</t>
  </si>
  <si>
    <t xml:space="preserve">"11:30:56 Flow: Fixed -&gt; 600 umol/s"
</t>
  </si>
  <si>
    <t xml:space="preserve">"11:31:26 agbz10"
</t>
  </si>
  <si>
    <t xml:space="preserve">"11:35:32 Flow: Fixed -&gt; 600 umol/s"
</t>
  </si>
  <si>
    <t xml:space="preserve">"11:35:35 Launched AutoProg /User/Configs/AutoProgs/AutoLog2"
</t>
  </si>
  <si>
    <t xml:space="preserve">"11:35:36 CO2 Mixer: CO2R -&gt; 410 uml"
</t>
  </si>
  <si>
    <t xml:space="preserve">"11:35:36 Coolers: Tblock -&gt; 27.00 C"
</t>
  </si>
  <si>
    <t xml:space="preserve">"11:35:36 Flow: Fixed -&gt; 600 umol/s"
</t>
  </si>
  <si>
    <t>11:35:42</t>
  </si>
  <si>
    <t>11:35:47</t>
  </si>
  <si>
    <t>11:35:52</t>
  </si>
  <si>
    <t>11:35:57</t>
  </si>
  <si>
    <t>11:36:02</t>
  </si>
  <si>
    <t>11:36:07</t>
  </si>
  <si>
    <t xml:space="preserve">"11:36:08 CO2 Mixer: CO2R -&gt; 410 uml"
</t>
  </si>
  <si>
    <t xml:space="preserve">"11:36:08 Coolers: Tblock -&gt; 27.00 C"
</t>
  </si>
  <si>
    <t xml:space="preserve">"11:36:08 Flow: Fixed -&gt; 600 umol/s"
</t>
  </si>
  <si>
    <t xml:space="preserve">"11:36:33 rmbz8"
</t>
  </si>
  <si>
    <t xml:space="preserve">"11:42:35 Flow: Fixed -&gt; 600 umol/s"
</t>
  </si>
  <si>
    <t xml:space="preserve">"11:42:43 Launched AutoProg /User/Configs/AutoProgs/AutoLog2"
</t>
  </si>
  <si>
    <t xml:space="preserve">"11:42:45 CO2 Mixer: CO2R -&gt; 410 uml"
</t>
  </si>
  <si>
    <t xml:space="preserve">"11:42:45 Coolers: Tblock -&gt; 27.00 C"
</t>
  </si>
  <si>
    <t xml:space="preserve">"11:42:45 Flow: Fixed -&gt; 600 umol/s"
</t>
  </si>
  <si>
    <t>11:42:50</t>
  </si>
  <si>
    <t>11:42:56</t>
  </si>
  <si>
    <t>11:43:01</t>
  </si>
  <si>
    <t>11:43:06</t>
  </si>
  <si>
    <t>11:43:11</t>
  </si>
  <si>
    <t xml:space="preserve">"11:43:16 CO2 Mixer: CO2R -&gt; 410 uml"
</t>
  </si>
  <si>
    <t xml:space="preserve">"11:43:16 Coolers: Tblock -&gt; 27.00 C"
</t>
  </si>
  <si>
    <t xml:space="preserve">"11:43:16 Flow: Fixed -&gt; 600 umol/s"
</t>
  </si>
  <si>
    <t xml:space="preserve">"11:43:43 agfl2"
</t>
  </si>
  <si>
    <t xml:space="preserve">"11:48:35 Flow: Fixed -&gt; 600 umol/s"
</t>
  </si>
  <si>
    <t xml:space="preserve">"11:48:39 Launched AutoProg /User/Configs/AutoProgs/AutoLog2"
</t>
  </si>
  <si>
    <t xml:space="preserve">"11:48:40 CO2 Mixer: CO2R -&gt; 410 uml"
</t>
  </si>
  <si>
    <t xml:space="preserve">"11:48:40 Coolers: Tblock -&gt; 27.00 C"
</t>
  </si>
  <si>
    <t xml:space="preserve">"11:48:40 Flow: Fixed -&gt; 600 umol/s"
</t>
  </si>
  <si>
    <t>11:48:45</t>
  </si>
  <si>
    <t>11:48:50</t>
  </si>
  <si>
    <t>11:48:56</t>
  </si>
  <si>
    <t>11:49:01</t>
  </si>
  <si>
    <t>11:49:06</t>
  </si>
  <si>
    <t xml:space="preserve">"11:49:11 CO2 Mixer: CO2R -&gt; 410 uml"
</t>
  </si>
  <si>
    <t xml:space="preserve">"11:49:11 Coolers: Tblock -&gt; 27.00 C"
</t>
  </si>
  <si>
    <t xml:space="preserve">"11:49:11 Flow: Fixed -&gt; 600 umol/s"
</t>
  </si>
  <si>
    <t xml:space="preserve">"11:49:35 rmbz2"
</t>
  </si>
  <si>
    <t xml:space="preserve">"11:53:53 Flow: Fixed -&gt; 600 umol/s"
</t>
  </si>
  <si>
    <t xml:space="preserve">"11:53:58 Launched AutoProg /User/Configs/AutoProgs/AutoLog2"
</t>
  </si>
  <si>
    <t xml:space="preserve">"11:53:59 CO2 Mixer: CO2R -&gt; 410 uml"
</t>
  </si>
  <si>
    <t xml:space="preserve">"11:53:59 Coolers: Tblock -&gt; 27.00 C"
</t>
  </si>
  <si>
    <t xml:space="preserve">"11:53:59 Flow: Fixed -&gt; 600 umol/s"
</t>
  </si>
  <si>
    <t>11:54:05</t>
  </si>
  <si>
    <t>11:54:10</t>
  </si>
  <si>
    <t>11:54:15</t>
  </si>
  <si>
    <t>11:54:20</t>
  </si>
  <si>
    <t>11:54:25</t>
  </si>
  <si>
    <t>11:54:31</t>
  </si>
  <si>
    <t xml:space="preserve">"11:54:31 CO2 Mixer: CO2R -&gt; 410 uml"
</t>
  </si>
  <si>
    <t xml:space="preserve">"11:54:31 Coolers: Tblock -&gt; 27.00 C"
</t>
  </si>
  <si>
    <t xml:space="preserve">"11:54:31 Flow: Fixed -&gt; 600 umol/s"
</t>
  </si>
  <si>
    <t xml:space="preserve">"11:54:52 agbz1"
</t>
  </si>
  <si>
    <t xml:space="preserve">"11:59:22 Flow: Fixed -&gt; 600 umol/s"
</t>
  </si>
  <si>
    <t xml:space="preserve">"11:59:29 Launched AutoProg /User/Configs/AutoProgs/AutoLog2"
</t>
  </si>
  <si>
    <t xml:space="preserve">"11:59:32 CO2 Mixer: CO2R -&gt; 410 uml"
</t>
  </si>
  <si>
    <t xml:space="preserve">"11:59:32 Coolers: Tblock -&gt; 27.00 C"
</t>
  </si>
  <si>
    <t xml:space="preserve">"11:59:32 Flow: Fixed -&gt; 600 umol/s"
</t>
  </si>
  <si>
    <t>11:59:37</t>
  </si>
  <si>
    <t>11:59:43</t>
  </si>
  <si>
    <t>11:59:48</t>
  </si>
  <si>
    <t>11:59:53</t>
  </si>
  <si>
    <t>11:59:58</t>
  </si>
  <si>
    <t xml:space="preserve">"12:00:03 CO2 Mixer: CO2R -&gt; 410 uml"
</t>
  </si>
  <si>
    <t xml:space="preserve">"12:00:03 Coolers: Tblock -&gt; 27.00 C"
</t>
  </si>
  <si>
    <t xml:space="preserve">"12:00:03 Flow: Fixed -&gt; 600 umol/s"
</t>
  </si>
  <si>
    <t xml:space="preserve">"12:00:31 rmbz5"
</t>
  </si>
  <si>
    <t xml:space="preserve">"12:06:06 Flow: Fixed -&gt; 600 umol/s"
</t>
  </si>
  <si>
    <t xml:space="preserve">"12:06:10 Launched AutoProg /User/Configs/AutoProgs/AutoLog2"
</t>
  </si>
  <si>
    <t xml:space="preserve">"12:06:12 CO2 Mixer: CO2R -&gt; 410 uml"
</t>
  </si>
  <si>
    <t xml:space="preserve">"12:06:12 Coolers: Tblock -&gt; 27.00 C"
</t>
  </si>
  <si>
    <t xml:space="preserve">"12:06:12 Flow: Fixed -&gt; 600 umol/s"
</t>
  </si>
  <si>
    <t>12:06:17</t>
  </si>
  <si>
    <t>12:06:23</t>
  </si>
  <si>
    <t>12:06:28</t>
  </si>
  <si>
    <t>12:06:33</t>
  </si>
  <si>
    <t>12:06:38</t>
  </si>
  <si>
    <t xml:space="preserve">"12:06:43 CO2 Mixer: CO2R -&gt; 410 uml"
</t>
  </si>
  <si>
    <t xml:space="preserve">"12:06:43 Coolers: Tblock -&gt; 27.00 C"
</t>
  </si>
  <si>
    <t xml:space="preserve">"12:06:43 Flow: Fixed -&gt; 600 umol/s"
</t>
  </si>
  <si>
    <t xml:space="preserve">"12:07:07 agbz7"
</t>
  </si>
  <si>
    <t xml:space="preserve">"12:12:06 Flow: Fixed -&gt; 600 umol/s"
</t>
  </si>
  <si>
    <t xml:space="preserve">"12:12:13 Launched AutoProg /User/Configs/AutoProgs/AutoLog2"
</t>
  </si>
  <si>
    <t xml:space="preserve">"12:12:14 CO2 Mixer: CO2R -&gt; 410 uml"
</t>
  </si>
  <si>
    <t xml:space="preserve">"12:12:14 Coolers: Tblock -&gt; 27.00 C"
</t>
  </si>
  <si>
    <t xml:space="preserve">"12:12:14 Flow: Fixed -&gt; 600 umol/s"
</t>
  </si>
  <si>
    <t>12:12:20</t>
  </si>
  <si>
    <t>12:12:25</t>
  </si>
  <si>
    <t>12:12:30</t>
  </si>
  <si>
    <t>12:12:35</t>
  </si>
  <si>
    <t>12:12:40</t>
  </si>
  <si>
    <t xml:space="preserve">"12:12:46 CO2 Mixer: CO2R -&gt; 410 uml"
</t>
  </si>
  <si>
    <t xml:space="preserve">"12:12:46 Coolers: Tblock -&gt; 27.00 C"
</t>
  </si>
  <si>
    <t xml:space="preserve">"12:12:46 Flow: Fixed -&gt; 600 umol/s"
</t>
  </si>
  <si>
    <t xml:space="preserve">"12:14:06 agbz2"
</t>
  </si>
  <si>
    <t xml:space="preserve">"12:19:02 Flow: Fixed -&gt; 600 umol/s"
</t>
  </si>
  <si>
    <t xml:space="preserve">"12:19:08 Launched AutoProg /User/Configs/AutoProgs/AutoLog2"
</t>
  </si>
  <si>
    <t xml:space="preserve">"12:19:10 CO2 Mixer: CO2R -&gt; 410 uml"
</t>
  </si>
  <si>
    <t xml:space="preserve">"12:19:10 Coolers: Tblock -&gt; 27.00 C"
</t>
  </si>
  <si>
    <t xml:space="preserve">"12:19:10 Flow: Fixed -&gt; 600 umol/s"
</t>
  </si>
  <si>
    <t>12:19:16</t>
  </si>
  <si>
    <t>12:19:21</t>
  </si>
  <si>
    <t>12:19:26</t>
  </si>
  <si>
    <t>12:19:31</t>
  </si>
  <si>
    <t>12:19:36</t>
  </si>
  <si>
    <t>12:19:42</t>
  </si>
  <si>
    <t xml:space="preserve">"12:19:42 CO2 Mixer: CO2R -&gt; 410 uml"
</t>
  </si>
  <si>
    <t xml:space="preserve">"12:19:42 Coolers: Tblock -&gt; 27.00 C"
</t>
  </si>
  <si>
    <t xml:space="preserve">"12:19:42 Flow: Fixed -&gt; 600 umol/s"
</t>
  </si>
  <si>
    <t xml:space="preserve">"12:20:01 Coolers: Tblock -&gt; 35.00 C"
</t>
  </si>
  <si>
    <t xml:space="preserve">"12:36:47 rmfl5"
</t>
  </si>
  <si>
    <t xml:space="preserve">"12:40:19 Flow: Fixed -&gt; 600 umol/s"
</t>
  </si>
  <si>
    <t xml:space="preserve">"12:40:22 Launched AutoProg /User/Configs/AutoProgs/AutoLog2"
</t>
  </si>
  <si>
    <t xml:space="preserve">"12:40:23 CO2 Mixer: CO2R -&gt; 410 uml"
</t>
  </si>
  <si>
    <t xml:space="preserve">"12:40:23 Coolers: Tblock -&gt; 35.00 C"
</t>
  </si>
  <si>
    <t xml:space="preserve">"12:40:24 Flow: Fixed -&gt; 600 umol/s"
</t>
  </si>
  <si>
    <t>12:40:29</t>
  </si>
  <si>
    <t>12:40:34</t>
  </si>
  <si>
    <t>12:40:39</t>
  </si>
  <si>
    <t>12:40:44</t>
  </si>
  <si>
    <t>12:40:49</t>
  </si>
  <si>
    <t>12:40:54</t>
  </si>
  <si>
    <t xml:space="preserve">"12:40:55 CO2 Mixer: CO2R -&gt; 410 uml"
</t>
  </si>
  <si>
    <t xml:space="preserve">"12:40:55 Coolers: Tblock -&gt; 35.00 C"
</t>
  </si>
  <si>
    <t xml:space="preserve">"12:40:55 Flow: Fixed -&gt; 600 umol/s"
</t>
  </si>
  <si>
    <t xml:space="preserve">"12:41:21 rmfl9"
</t>
  </si>
  <si>
    <t xml:space="preserve">"12:45:32 Flow: Fixed -&gt; 600 umol/s"
</t>
  </si>
  <si>
    <t xml:space="preserve">"12:45:36 Launched AutoProg /User/Configs/AutoProgs/AutoLog2"
</t>
  </si>
  <si>
    <t xml:space="preserve">"12:45:37 CO2 Mixer: CO2R -&gt; 410 uml"
</t>
  </si>
  <si>
    <t xml:space="preserve">"12:45:37 Coolers: Tblock -&gt; 35.00 C"
</t>
  </si>
  <si>
    <t xml:space="preserve">"12:45:37 Flow: Fixed -&gt; 600 umol/s"
</t>
  </si>
  <si>
    <t>12:45:43</t>
  </si>
  <si>
    <t>12:45:48</t>
  </si>
  <si>
    <t>12:45:53</t>
  </si>
  <si>
    <t>12:45:58</t>
  </si>
  <si>
    <t>12:46:03</t>
  </si>
  <si>
    <t xml:space="preserve">"12:46:08 CO2 Mixer: CO2R -&gt; 410 uml"
</t>
  </si>
  <si>
    <t xml:space="preserve">"12:46:08 Coolers: Tblock -&gt; 35.00 C"
</t>
  </si>
  <si>
    <t xml:space="preserve">"12:46:08 Flow: Fixed -&gt; 600 umol/s"
</t>
  </si>
  <si>
    <t xml:space="preserve">"12:46:37 rmfl1"
</t>
  </si>
  <si>
    <t xml:space="preserve">"12:50:47 Flow: Fixed -&gt; 600 umol/s"
</t>
  </si>
  <si>
    <t xml:space="preserve">"12:50:53 Launched AutoProg /User/Configs/AutoProgs/AutoLog2"
</t>
  </si>
  <si>
    <t xml:space="preserve">"12:50:54 CO2 Mixer: CO2R -&gt; 410 uml"
</t>
  </si>
  <si>
    <t xml:space="preserve">"12:50:54 Coolers: Tblock -&gt; 35.00 C"
</t>
  </si>
  <si>
    <t xml:space="preserve">"12:50:54 Flow: Fixed -&gt; 600 umol/s"
</t>
  </si>
  <si>
    <t>12:50:59</t>
  </si>
  <si>
    <t>12:51:04</t>
  </si>
  <si>
    <t>12:51:09</t>
  </si>
  <si>
    <t>12:51:15</t>
  </si>
  <si>
    <t>12:51:20</t>
  </si>
  <si>
    <t xml:space="preserve">"12:51:25 CO2 Mixer: CO2R -&gt; 410 uml"
</t>
  </si>
  <si>
    <t xml:space="preserve">"12:51:25 Coolers: Tblock -&gt; 35.00 C"
</t>
  </si>
  <si>
    <t xml:space="preserve">"12:51:25 Flow: Fixed -&gt; 600 umol/s"
</t>
  </si>
  <si>
    <t xml:space="preserve">"12:51:46 rmbz9"
</t>
  </si>
  <si>
    <t xml:space="preserve">"12:55:38 Flow: Fixed -&gt; 600 umol/s"
</t>
  </si>
  <si>
    <t xml:space="preserve">"12:56:00 Launched AutoProg /User/Configs/AutoProgs/AutoLog2"
</t>
  </si>
  <si>
    <t xml:space="preserve">"12:56:02 CO2 Mixer: CO2R -&gt; 410 uml"
</t>
  </si>
  <si>
    <t xml:space="preserve">"12:56:02 Coolers: Tblock -&gt; 35.00 C"
</t>
  </si>
  <si>
    <t xml:space="preserve">"12:56:02 Flow: Fixed -&gt; 600 umol/s"
</t>
  </si>
  <si>
    <t>12:56:07</t>
  </si>
  <si>
    <t>12:56:12</t>
  </si>
  <si>
    <t>12:56:17</t>
  </si>
  <si>
    <t>12:56:22</t>
  </si>
  <si>
    <t>12:56:27</t>
  </si>
  <si>
    <t xml:space="preserve">"12:56:33 CO2 Mixer: CO2R -&gt; 410 uml"
</t>
  </si>
  <si>
    <t xml:space="preserve">"12:56:33 Coolers: Tblock -&gt; 35.00 C"
</t>
  </si>
  <si>
    <t xml:space="preserve">"12:56:33 Flow: Fixed -&gt; 600 umol/s"
</t>
  </si>
  <si>
    <t xml:space="preserve">"12:56:53 agbz1"
</t>
  </si>
  <si>
    <t xml:space="preserve">"13:01:01 Flow: Fixed -&gt; 600 umol/s"
</t>
  </si>
  <si>
    <t xml:space="preserve">"13:01:05 Launched AutoProg /User/Configs/AutoProgs/AutoLog2"
</t>
  </si>
  <si>
    <t xml:space="preserve">"13:01:08 CO2 Mixer: CO2R -&gt; 410 uml"
</t>
  </si>
  <si>
    <t xml:space="preserve">"13:01:08 Coolers: Tblock -&gt; 35.00 C"
</t>
  </si>
  <si>
    <t xml:space="preserve">"13:01:08 Flow: Fixed -&gt; 600 umol/s"
</t>
  </si>
  <si>
    <t>13:01:13</t>
  </si>
  <si>
    <t>13:01:18</t>
  </si>
  <si>
    <t>13:01:23</t>
  </si>
  <si>
    <t>13:01:28</t>
  </si>
  <si>
    <t>13:01:34</t>
  </si>
  <si>
    <t xml:space="preserve">"13:01:39 CO2 Mixer: CO2R -&gt; 410 uml"
</t>
  </si>
  <si>
    <t xml:space="preserve">"13:01:39 Coolers: Tblock -&gt; 35.00 C"
</t>
  </si>
  <si>
    <t xml:space="preserve">"13:01:39 Flow: Fixed -&gt; 600 umol/s"
</t>
  </si>
  <si>
    <t xml:space="preserve">"13:02:04 rmfl10"
</t>
  </si>
  <si>
    <t xml:space="preserve">"13:05:44 Flow: Fixed -&gt; 600 umol/s"
</t>
  </si>
  <si>
    <t xml:space="preserve">"13:05:48 Launched AutoProg /User/Configs/AutoProgs/AutoLog2"
</t>
  </si>
  <si>
    <t xml:space="preserve">"13:05:49 CO2 Mixer: CO2R -&gt; 410 uml"
</t>
  </si>
  <si>
    <t xml:space="preserve">"13:05:49 Coolers: Tblock -&gt; 35.00 C"
</t>
  </si>
  <si>
    <t xml:space="preserve">"13:05:49 Flow: Fixed -&gt; 600 umol/s"
</t>
  </si>
  <si>
    <t>13:05:54</t>
  </si>
  <si>
    <t>13:05:59</t>
  </si>
  <si>
    <t>13:06:04</t>
  </si>
  <si>
    <t>13:06:10</t>
  </si>
  <si>
    <t>13:06:15</t>
  </si>
  <si>
    <t xml:space="preserve">"13:06:20 CO2 Mixer: CO2R -&gt; 410 uml"
</t>
  </si>
  <si>
    <t xml:space="preserve">"13:06:20 Coolers: Tblock -&gt; 35.00 C"
</t>
  </si>
  <si>
    <t xml:space="preserve">"13:06:20 Flow: Fixed -&gt; 600 umol/s"
</t>
  </si>
  <si>
    <t xml:space="preserve">"13:06:45 agfl5"
</t>
  </si>
  <si>
    <t xml:space="preserve">"13:10:47 Flow: Fixed -&gt; 600 umol/s"
</t>
  </si>
  <si>
    <t xml:space="preserve">"13:10:50 Launched AutoProg /User/Configs/AutoProgs/AutoLog2"
</t>
  </si>
  <si>
    <t xml:space="preserve">"13:10:52 CO2 Mixer: CO2R -&gt; 410 uml"
</t>
  </si>
  <si>
    <t xml:space="preserve">"13:10:52 Coolers: Tblock -&gt; 35.00 C"
</t>
  </si>
  <si>
    <t xml:space="preserve">"13:10:52 Flow: Fixed -&gt; 600 umol/s"
</t>
  </si>
  <si>
    <t>13:10:57</t>
  </si>
  <si>
    <t>13:11:02</t>
  </si>
  <si>
    <t>13:11:07</t>
  </si>
  <si>
    <t>13:11:12</t>
  </si>
  <si>
    <t>13:11:18</t>
  </si>
  <si>
    <t xml:space="preserve">"13:11:23 CO2 Mixer: CO2R -&gt; 410 uml"
</t>
  </si>
  <si>
    <t xml:space="preserve">"13:11:23 Coolers: Tblock -&gt; 35.00 C"
</t>
  </si>
  <si>
    <t xml:space="preserve">"13:11:23 Flow: Fixed -&gt; 600 umol/s"
</t>
  </si>
  <si>
    <t xml:space="preserve">"13:12:07 agbz10"
</t>
  </si>
  <si>
    <t xml:space="preserve">"13:16:54 Flow: Fixed -&gt; 600 umol/s"
</t>
  </si>
  <si>
    <t xml:space="preserve">"13:16:58 Launched AutoProg /User/Configs/AutoProgs/AutoLog2"
</t>
  </si>
  <si>
    <t xml:space="preserve">"13:16:59 CO2 Mixer: CO2R -&gt; 410 uml"
</t>
  </si>
  <si>
    <t xml:space="preserve">"13:16:59 Coolers: Tblock -&gt; 35.00 C"
</t>
  </si>
  <si>
    <t xml:space="preserve">"13:16:59 Flow: Fixed -&gt; 600 umol/s"
</t>
  </si>
  <si>
    <t>13:17:05</t>
  </si>
  <si>
    <t>13:17:10</t>
  </si>
  <si>
    <t>13:17:15</t>
  </si>
  <si>
    <t>13:17:20</t>
  </si>
  <si>
    <t>13:17:25</t>
  </si>
  <si>
    <t>13:17:30</t>
  </si>
  <si>
    <t xml:space="preserve">"13:17:31 CO2 Mixer: CO2R -&gt; 410 uml"
</t>
  </si>
  <si>
    <t xml:space="preserve">"13:17:31 Coolers: Tblock -&gt; 35.00 C"
</t>
  </si>
  <si>
    <t xml:space="preserve">"13:17:31 Flow: Fixed -&gt; 600 umol/s"
</t>
  </si>
  <si>
    <t xml:space="preserve">"13:17:52 agfl8"
</t>
  </si>
  <si>
    <t xml:space="preserve">"13:21:39 Flow: Fixed -&gt; 600 umol/s"
</t>
  </si>
  <si>
    <t xml:space="preserve">"13:21:43 Launched AutoProg /User/Configs/AutoProgs/AutoLog2"
</t>
  </si>
  <si>
    <t xml:space="preserve">"13:21:45 CO2 Mixer: CO2R -&gt; 410 uml"
</t>
  </si>
  <si>
    <t xml:space="preserve">"13:21:45 Coolers: Tblock -&gt; 35.00 C"
</t>
  </si>
  <si>
    <t xml:space="preserve">"13:21:45 Flow: Fixed -&gt; 600 umol/s"
</t>
  </si>
  <si>
    <t>13:21:50</t>
  </si>
  <si>
    <t>13:21:55</t>
  </si>
  <si>
    <t>13:22:00</t>
  </si>
  <si>
    <t>13:22:05</t>
  </si>
  <si>
    <t>13:22:11</t>
  </si>
  <si>
    <t xml:space="preserve">"13:22:16 CO2 Mixer: CO2R -&gt; 410 uml"
</t>
  </si>
  <si>
    <t xml:space="preserve">"13:22:16 Coolers: Tblock -&gt; 35.00 C"
</t>
  </si>
  <si>
    <t xml:space="preserve">"13:22:16 Flow: Fixed -&gt; 600 umol/s"
</t>
  </si>
  <si>
    <t xml:space="preserve">"13:22:38 agbz9"
</t>
  </si>
  <si>
    <t xml:space="preserve">"13:26:56 Flow: Fixed -&gt; 600 umol/s"
</t>
  </si>
  <si>
    <t xml:space="preserve">"13:26:59 Launched AutoProg /User/Configs/AutoProgs/AutoLog2"
</t>
  </si>
  <si>
    <t xml:space="preserve">"13:27:00 CO2 Mixer: CO2R -&gt; 410 uml"
</t>
  </si>
  <si>
    <t xml:space="preserve">"13:27:00 Coolers: Tblock -&gt; 35.00 C"
</t>
  </si>
  <si>
    <t xml:space="preserve">"13:27:00 Flow: Fixed -&gt; 600 umol/s"
</t>
  </si>
  <si>
    <t>13:27:05</t>
  </si>
  <si>
    <t>13:27:10</t>
  </si>
  <si>
    <t>13:27:15</t>
  </si>
  <si>
    <t>13:27:21</t>
  </si>
  <si>
    <t>13:27:26</t>
  </si>
  <si>
    <t xml:space="preserve">"13:27:31 CO2 Mixer: CO2R -&gt; 410 uml"
</t>
  </si>
  <si>
    <t xml:space="preserve">"13:27:31 Coolers: Tblock -&gt; 35.00 C"
</t>
  </si>
  <si>
    <t xml:space="preserve">"13:27:31 Flow: Fixed -&gt; 600 umol/s"
</t>
  </si>
  <si>
    <t xml:space="preserve">"13:27:58 agbz12"
</t>
  </si>
  <si>
    <t xml:space="preserve">"13:33:12 Flow: Fixed -&gt; 600 umol/s"
</t>
  </si>
  <si>
    <t xml:space="preserve">"13:33:16 Launched AutoProg /User/Configs/AutoProgs/AutoLog2"
</t>
  </si>
  <si>
    <t xml:space="preserve">"13:33:18 CO2 Mixer: CO2R -&gt; 410 uml"
</t>
  </si>
  <si>
    <t xml:space="preserve">"13:33:18 Coolers: Tblock -&gt; 35.00 C"
</t>
  </si>
  <si>
    <t xml:space="preserve">"13:33:18 Flow: Fixed -&gt; 600 umol/s"
</t>
  </si>
  <si>
    <t>13:33:23</t>
  </si>
  <si>
    <t>13:33:28</t>
  </si>
  <si>
    <t>13:33:33</t>
  </si>
  <si>
    <t>13:33:38</t>
  </si>
  <si>
    <t>13:33:43</t>
  </si>
  <si>
    <t xml:space="preserve">"13:33:49 CO2 Mixer: CO2R -&gt; 410 uml"
</t>
  </si>
  <si>
    <t xml:space="preserve">"13:33:49 Coolers: Tblock -&gt; 35.00 C"
</t>
  </si>
  <si>
    <t xml:space="preserve">"13:33:49 Flow: Fixed -&gt; 600 umol/s"
</t>
  </si>
  <si>
    <t xml:space="preserve">"13:34:16 rmbz7"
</t>
  </si>
  <si>
    <t xml:space="preserve">"13:38:10 Flow: Fixed -&gt; 600 umol/s"
</t>
  </si>
  <si>
    <t xml:space="preserve">"13:38:14 Launched AutoProg /User/Configs/AutoProgs/AutoLog2"
</t>
  </si>
  <si>
    <t xml:space="preserve">"13:38:16 CO2 Mixer: CO2R -&gt; 410 uml"
</t>
  </si>
  <si>
    <t xml:space="preserve">"13:38:16 Coolers: Tblock -&gt; 35.00 C"
</t>
  </si>
  <si>
    <t xml:space="preserve">"13:38:16 Flow: Fixed -&gt; 600 umol/s"
</t>
  </si>
  <si>
    <t>13:38:22</t>
  </si>
  <si>
    <t>13:38:27</t>
  </si>
  <si>
    <t>13:38:32</t>
  </si>
  <si>
    <t>13:38:37</t>
  </si>
  <si>
    <t>13:38:43</t>
  </si>
  <si>
    <t xml:space="preserve">"13:38:48 CO2 Mixer: CO2R -&gt; 410 uml"
</t>
  </si>
  <si>
    <t xml:space="preserve">"13:38:48 Coolers: Tblock -&gt; 35.00 C"
</t>
  </si>
  <si>
    <t xml:space="preserve">"13:38:48 Flow: Fixed -&gt; 600 umol/s"
</t>
  </si>
  <si>
    <t xml:space="preserve">"13:39:03 Coolers: Tblock -&gt; 40.00 C"
</t>
  </si>
  <si>
    <t xml:space="preserve">"13:50:58 rmbz6"
</t>
  </si>
  <si>
    <t xml:space="preserve">"13:55:01 Flow: Fixed -&gt; 600 umol/s"
</t>
  </si>
  <si>
    <t xml:space="preserve">"13:57:39 Flow: Fixed -&gt; 600 umol/s"
</t>
  </si>
  <si>
    <t xml:space="preserve">"13:57:44 Launched AutoProg /User/Configs/AutoProgs/AutoLog2"
</t>
  </si>
  <si>
    <t xml:space="preserve">"13:57:46 CO2 Mixer: CO2R -&gt; 410 uml"
</t>
  </si>
  <si>
    <t xml:space="preserve">"13:57:46 Coolers: Tblock -&gt; 40.00 C"
</t>
  </si>
  <si>
    <t xml:space="preserve">"13:57:46 Flow: Fixed -&gt; 600 umol/s"
</t>
  </si>
  <si>
    <t>13:57:51</t>
  </si>
  <si>
    <t>13:57:56</t>
  </si>
  <si>
    <t>13:58:01</t>
  </si>
  <si>
    <t>13:58:06</t>
  </si>
  <si>
    <t>13:58:12</t>
  </si>
  <si>
    <t xml:space="preserve">"13:58:17 CO2 Mixer: CO2R -&gt; 410 uml"
</t>
  </si>
  <si>
    <t xml:space="preserve">"13:58:17 Coolers: Tblock -&gt; 40.00 C"
</t>
  </si>
  <si>
    <t xml:space="preserve">"13:58:17 Flow: Fixed -&gt; 600 umol/s"
</t>
  </si>
  <si>
    <t xml:space="preserve">"13:58:40 rmbz7"
</t>
  </si>
  <si>
    <t xml:space="preserve">"14:01:42 Flow: Fixed -&gt; 600 umol/s"
</t>
  </si>
  <si>
    <t xml:space="preserve">"14:01:45 Launched AutoProg /User/Configs/AutoProgs/AutoLog2"
</t>
  </si>
  <si>
    <t xml:space="preserve">"14:01:46 CO2 Mixer: CO2R -&gt; 410 uml"
</t>
  </si>
  <si>
    <t xml:space="preserve">"14:01:46 Coolers: Tblock -&gt; 40.00 C"
</t>
  </si>
  <si>
    <t xml:space="preserve">"14:01:46 Flow: Fixed -&gt; 600 umol/s"
</t>
  </si>
  <si>
    <t>14:01:52</t>
  </si>
  <si>
    <t>14:01:57</t>
  </si>
  <si>
    <t>14:02:02</t>
  </si>
  <si>
    <t>14:02:07</t>
  </si>
  <si>
    <t>14:02:12</t>
  </si>
  <si>
    <t xml:space="preserve">"14:02:18 CO2 Mixer: CO2R -&gt; 410 uml"
</t>
  </si>
  <si>
    <t xml:space="preserve">"14:02:18 Coolers: Tblock -&gt; 40.00 C"
</t>
  </si>
  <si>
    <t xml:space="preserve">"14:02:18 Flow: Fixed -&gt; 600 umol/s"
</t>
  </si>
  <si>
    <t xml:space="preserve">"14:02:49 agbz12"
</t>
  </si>
  <si>
    <t xml:space="preserve">"14:06:41 Flow: Fixed -&gt; 600 umol/s"
</t>
  </si>
  <si>
    <t xml:space="preserve">"14:06:44 Launched AutoProg /User/Configs/AutoProgs/AutoLog2"
</t>
  </si>
  <si>
    <t xml:space="preserve">"14:06:46 CO2 Mixer: CO2R -&gt; 410 uml"
</t>
  </si>
  <si>
    <t xml:space="preserve">"14:06:46 Coolers: Tblock -&gt; 40.00 C"
</t>
  </si>
  <si>
    <t xml:space="preserve">"14:06:46 Flow: Fixed -&gt; 600 umol/s"
</t>
  </si>
  <si>
    <t>14:06:51</t>
  </si>
  <si>
    <t>14:06:56</t>
  </si>
  <si>
    <t>14:07:01</t>
  </si>
  <si>
    <t>14:07:06</t>
  </si>
  <si>
    <t>14:07:12</t>
  </si>
  <si>
    <t xml:space="preserve">"14:07:17 CO2 Mixer: CO2R -&gt; 410 uml"
</t>
  </si>
  <si>
    <t xml:space="preserve">"14:07:17 Coolers: Tblock -&gt; 40.00 C"
</t>
  </si>
  <si>
    <t xml:space="preserve">"14:07:17 Flow: Fixed -&gt; 600 umol/s"
</t>
  </si>
  <si>
    <t xml:space="preserve">"14:07:40 agbz11"
</t>
  </si>
  <si>
    <t xml:space="preserve">"14:10:05 Flow: Fixed -&gt; 600 umol/s"
</t>
  </si>
  <si>
    <t xml:space="preserve">"14:10:09 Launched AutoProg /User/Configs/AutoProgs/AutoLog2"
</t>
  </si>
  <si>
    <t xml:space="preserve">"14:10:12 CO2 Mixer: CO2R -&gt; 410 uml"
</t>
  </si>
  <si>
    <t xml:space="preserve">"14:10:12 Coolers: Tblock -&gt; 40.00 C"
</t>
  </si>
  <si>
    <t xml:space="preserve">"14:10:12 Flow: Fixed -&gt; 600 umol/s"
</t>
  </si>
  <si>
    <t>14:10:17</t>
  </si>
  <si>
    <t>14:10:22</t>
  </si>
  <si>
    <t>14:10:28</t>
  </si>
  <si>
    <t>14:10:33</t>
  </si>
  <si>
    <t>14:10:38</t>
  </si>
  <si>
    <t xml:space="preserve">"14:10:43 CO2 Mixer: CO2R -&gt; 410 uml"
</t>
  </si>
  <si>
    <t xml:space="preserve">"14:10:43 Coolers: Tblock -&gt; 40.00 C"
</t>
  </si>
  <si>
    <t xml:space="preserve">"14:10:43 Flow: Fixed -&gt; 600 umol/s"
</t>
  </si>
  <si>
    <t xml:space="preserve">"14:11:04 agfl4"
</t>
  </si>
  <si>
    <t xml:space="preserve">"14:14:49 Flow: Fixed -&gt; 600 umol/s"
</t>
  </si>
  <si>
    <t xml:space="preserve">"14:14:54 Launched AutoProg /User/Configs/AutoProgs/AutoLog2"
</t>
  </si>
  <si>
    <t xml:space="preserve">"14:14:56 CO2 Mixer: CO2R -&gt; 410 uml"
</t>
  </si>
  <si>
    <t xml:space="preserve">"14:14:56 Coolers: Tblock -&gt; 40.00 C"
</t>
  </si>
  <si>
    <t xml:space="preserve">"14:14:56 Flow: Fixed -&gt; 600 umol/s"
</t>
  </si>
  <si>
    <t>14:15:01</t>
  </si>
  <si>
    <t>14:15:06</t>
  </si>
  <si>
    <t>14:15:11</t>
  </si>
  <si>
    <t>14:15:16</t>
  </si>
  <si>
    <t>14:15:22</t>
  </si>
  <si>
    <t xml:space="preserve">"14:15:27 CO2 Mixer: CO2R -&gt; 410 uml"
</t>
  </si>
  <si>
    <t xml:space="preserve">"14:15:27 Coolers: Tblock -&gt; 40.00 C"
</t>
  </si>
  <si>
    <t xml:space="preserve">"14:15:27 Flow: Fixed -&gt; 600 umol/s"
</t>
  </si>
  <si>
    <t xml:space="preserve">"14:16:34 rmfl10"
</t>
  </si>
  <si>
    <t xml:space="preserve">"14:19:44 Flow: Fixed -&gt; 600 umol/s"
</t>
  </si>
  <si>
    <t xml:space="preserve">"14:19:47 Launched AutoProg /User/Configs/AutoProgs/AutoLog2"
</t>
  </si>
  <si>
    <t xml:space="preserve">"14:19:50 CO2 Mixer: CO2R -&gt; 410 uml"
</t>
  </si>
  <si>
    <t xml:space="preserve">"14:19:50 Coolers: Tblock -&gt; 40.00 C"
</t>
  </si>
  <si>
    <t xml:space="preserve">"14:19:50 Flow: Fixed -&gt; 600 umol/s"
</t>
  </si>
  <si>
    <t>14:19:55</t>
  </si>
  <si>
    <t>14:20:01</t>
  </si>
  <si>
    <t>14:20:06</t>
  </si>
  <si>
    <t>14:20:11</t>
  </si>
  <si>
    <t>14:20:16</t>
  </si>
  <si>
    <t xml:space="preserve">"14:20:21 CO2 Mixer: CO2R -&gt; 410 uml"
</t>
  </si>
  <si>
    <t xml:space="preserve">"14:20:21 Coolers: Tblock -&gt; 40.00 C"
</t>
  </si>
  <si>
    <t xml:space="preserve">"14:20:21 Flow: Fixed -&gt; 600 umol/s"
</t>
  </si>
  <si>
    <t xml:space="preserve">"14:20:48 agbz5"
</t>
  </si>
  <si>
    <t xml:space="preserve">"14:24:25 Flow: Fixed -&gt; 600 umol/s"
</t>
  </si>
  <si>
    <t xml:space="preserve">"14:24:28 Launched AutoProg /User/Configs/AutoProgs/AutoLog2"
</t>
  </si>
  <si>
    <t xml:space="preserve">"14:24:30 CO2 Mixer: CO2R -&gt; 410 uml"
</t>
  </si>
  <si>
    <t xml:space="preserve">"14:24:30 Coolers: Tblock -&gt; 40.00 C"
</t>
  </si>
  <si>
    <t xml:space="preserve">"14:24:30 Flow: Fixed -&gt; 600 umol/s"
</t>
  </si>
  <si>
    <t>14:24:35</t>
  </si>
  <si>
    <t>14:24:40</t>
  </si>
  <si>
    <t>14:24:45</t>
  </si>
  <si>
    <t>14:24:50</t>
  </si>
  <si>
    <t>14:24:56</t>
  </si>
  <si>
    <t xml:space="preserve">"14:25:01 CO2 Mixer: CO2R -&gt; 410 uml"
</t>
  </si>
  <si>
    <t xml:space="preserve">"14:25:01 Coolers: Tblock -&gt; 40.00 C"
</t>
  </si>
  <si>
    <t xml:space="preserve">"14:25:01 Flow: Fixed -&gt; 600 umol/s"
</t>
  </si>
  <si>
    <t xml:space="preserve">"14:25:33 agbz2"
</t>
  </si>
  <si>
    <t xml:space="preserve">"14:28:51 Flow: Fixed -&gt; 600 umol/s"
</t>
  </si>
  <si>
    <t xml:space="preserve">"14:28:55 Launched AutoProg /User/Configs/AutoProgs/AutoLog2"
</t>
  </si>
  <si>
    <t xml:space="preserve">"14:28:57 CO2 Mixer: CO2R -&gt; 410 uml"
</t>
  </si>
  <si>
    <t xml:space="preserve">"14:28:57 Coolers: Tblock -&gt; 40.00 C"
</t>
  </si>
  <si>
    <t xml:space="preserve">"14:28:57 Flow: Fixed -&gt; 600 umol/s"
</t>
  </si>
  <si>
    <t>14:29:02</t>
  </si>
  <si>
    <t>14:29:07</t>
  </si>
  <si>
    <t>14:29:12</t>
  </si>
  <si>
    <t>14:29:17</t>
  </si>
  <si>
    <t>14:29:22</t>
  </si>
  <si>
    <t xml:space="preserve">"14:29:28 CO2 Mixer: CO2R -&gt; 410 uml"
</t>
  </si>
  <si>
    <t xml:space="preserve">"14:29:28 Coolers: Tblock -&gt; 40.00 C"
</t>
  </si>
  <si>
    <t xml:space="preserve">"14:29:28 Flow: Fixed -&gt; 600 umol/s"
</t>
  </si>
  <si>
    <t xml:space="preserve">"14:29:51 rmfl11"
</t>
  </si>
  <si>
    <t xml:space="preserve">"14:33:24 Flow: Fixed -&gt; 600 umol/s"
</t>
  </si>
  <si>
    <t xml:space="preserve">"14:33:27 Launched AutoProg /User/Configs/AutoProgs/AutoLog2"
</t>
  </si>
  <si>
    <t xml:space="preserve">"14:33:28 CO2 Mixer: CO2R -&gt; 410 uml"
</t>
  </si>
  <si>
    <t xml:space="preserve">"14:33:28 Coolers: Tblock -&gt; 40.00 C"
</t>
  </si>
  <si>
    <t xml:space="preserve">"14:33:28 Flow: Fixed -&gt; 600 umol/s"
</t>
  </si>
  <si>
    <t>14:33:33</t>
  </si>
  <si>
    <t>14:33:38</t>
  </si>
  <si>
    <t>14:33:43</t>
  </si>
  <si>
    <t>14:33:49</t>
  </si>
  <si>
    <t>14:33:54</t>
  </si>
  <si>
    <t xml:space="preserve">"14:33:59 CO2 Mixer: CO2R -&gt; 410 uml"
</t>
  </si>
  <si>
    <t xml:space="preserve">"14:33:59 Coolers: Tblock -&gt; 40.00 C"
</t>
  </si>
  <si>
    <t xml:space="preserve">"14:33:59 Flow: Fixed -&gt; 600 umol/s"
</t>
  </si>
  <si>
    <t xml:space="preserve">"14:34:22 agfl10"
</t>
  </si>
  <si>
    <t xml:space="preserve">"14:38:25 Flow: Fixed -&gt; 600 umol/s"
</t>
  </si>
  <si>
    <t xml:space="preserve">"14:38:30 Launched AutoProg /User/Configs/AutoProgs/AutoLog2"
</t>
  </si>
  <si>
    <t xml:space="preserve">"14:38:31 CO2 Mixer: CO2R -&gt; 410 uml"
</t>
  </si>
  <si>
    <t xml:space="preserve">"14:38:31 Coolers: Tblock -&gt; 40.00 C"
</t>
  </si>
  <si>
    <t xml:space="preserve">"14:38:31 Flow: Fixed -&gt; 600 umol/s"
</t>
  </si>
  <si>
    <t>14:38:37</t>
  </si>
  <si>
    <t>14:38:42</t>
  </si>
  <si>
    <t>14:38:47</t>
  </si>
  <si>
    <t>14:38:52</t>
  </si>
  <si>
    <t>14:38:57</t>
  </si>
  <si>
    <t>14:39:02</t>
  </si>
  <si>
    <t xml:space="preserve">"14:39:02 CO2 Mixer: CO2R -&gt; 410 uml"
</t>
  </si>
  <si>
    <t xml:space="preserve">"14:39:02 Coolers: Tblock -&gt; 40.00 C"
</t>
  </si>
  <si>
    <t xml:space="preserve">"14:39:02 Flow: Fixed -&gt; 600 umol/s"
</t>
  </si>
  <si>
    <t xml:space="preserve">"14:39:23 agbz7"
</t>
  </si>
  <si>
    <t xml:space="preserve">"14:43:55 Flow: Fixed -&gt; 600 umol/s"
</t>
  </si>
  <si>
    <t xml:space="preserve">"14:44:00 Launched AutoProg /User/Configs/AutoProgs/AutoLog2"
</t>
  </si>
  <si>
    <t xml:space="preserve">"14:44:01 CO2 Mixer: CO2R -&gt; 410 uml"
</t>
  </si>
  <si>
    <t xml:space="preserve">"14:44:01 Coolers: Tblock -&gt; 40.00 C"
</t>
  </si>
  <si>
    <t xml:space="preserve">"14:44:01 Flow: Fixed -&gt; 600 umol/s"
</t>
  </si>
  <si>
    <t>14:44:06</t>
  </si>
  <si>
    <t>14:44:11</t>
  </si>
  <si>
    <t>14:44:16</t>
  </si>
  <si>
    <t>14:44:22</t>
  </si>
  <si>
    <t>14:44:27</t>
  </si>
  <si>
    <t xml:space="preserve">"14:44:32 CO2 Mixer: CO2R -&gt; 410 uml"
</t>
  </si>
  <si>
    <t xml:space="preserve">"14:44:32 Coolers: Tblock -&gt; 40.00 C"
</t>
  </si>
  <si>
    <t xml:space="preserve">"14:44:32 Flow: Fixed -&gt; 600 umol/s"
</t>
  </si>
  <si>
    <t xml:space="preserve">"14:45:03 rmfl5"
</t>
  </si>
  <si>
    <t xml:space="preserve">"14:48:20 Flow: Fixed -&gt; 600 umol/s"
</t>
  </si>
  <si>
    <t xml:space="preserve">"14:48:24 Launched AutoProg /User/Configs/AutoProgs/AutoLog2"
</t>
  </si>
  <si>
    <t xml:space="preserve">"14:48:25 CO2 Mixer: CO2R -&gt; 410 uml"
</t>
  </si>
  <si>
    <t xml:space="preserve">"14:48:25 Coolers: Tblock -&gt; 40.00 C"
</t>
  </si>
  <si>
    <t xml:space="preserve">"14:48:25 Flow: Fixed -&gt; 600 umol/s"
</t>
  </si>
  <si>
    <t>14:48:31</t>
  </si>
  <si>
    <t>14:48:36</t>
  </si>
  <si>
    <t>14:48:41</t>
  </si>
  <si>
    <t>14:48:46</t>
  </si>
  <si>
    <t>14:48:51</t>
  </si>
  <si>
    <t>14:48:56</t>
  </si>
  <si>
    <t xml:space="preserve">"14:48:56 CO2 Mixer: CO2R -&gt; 410 uml"
</t>
  </si>
  <si>
    <t xml:space="preserve">"14:48:56 Coolers: Tblock -&gt; 40.00 C"
</t>
  </si>
  <si>
    <t xml:space="preserve">"14:48:56 Flow: Fixed -&gt; 600 umol/s"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</si>
</sst>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873"/>
  <sheetViews>
    <sheetView tabSelected="1" workbookViewId="0">
      <selection activeCell="L3" sqref="L3"/>
    </sheetView>
  </sheetViews>
  <sheetFormatPr defaultRowHeight="15" x14ac:dyDescent="0.25"/>
  <sheetData>
    <row r="1" spans="1:60" x14ac:dyDescent="0.25">
      <c r="A1" s="1" t="s">
        <v>0</v>
      </c>
    </row>
    <row r="2" spans="1:60" x14ac:dyDescent="0.25">
      <c r="A2" s="1" t="s">
        <v>1</v>
      </c>
    </row>
    <row r="3" spans="1:60" x14ac:dyDescent="0.25">
      <c r="A3" s="1" t="s">
        <v>2</v>
      </c>
      <c r="B3" s="1" t="s">
        <v>3</v>
      </c>
    </row>
    <row r="4" spans="1:60" x14ac:dyDescent="0.25">
      <c r="A4" s="1" t="s">
        <v>4</v>
      </c>
      <c r="B4" s="1" t="s">
        <v>5</v>
      </c>
      <c r="C4" s="1">
        <v>1</v>
      </c>
      <c r="D4" s="1">
        <v>0.18999999761581421</v>
      </c>
    </row>
    <row r="5" spans="1:60" x14ac:dyDescent="0.25">
      <c r="A5" s="1" t="s">
        <v>6</v>
      </c>
      <c r="B5" s="1">
        <v>4</v>
      </c>
    </row>
    <row r="6" spans="1:60" x14ac:dyDescent="0.25">
      <c r="A6" s="1" t="s">
        <v>7</v>
      </c>
      <c r="B6" s="1" t="s">
        <v>8</v>
      </c>
    </row>
    <row r="7" spans="1:60" x14ac:dyDescent="0.25">
      <c r="A7" s="1" t="s">
        <v>9</v>
      </c>
      <c r="B7" s="1" t="s">
        <v>10</v>
      </c>
    </row>
    <row r="9" spans="1:60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1" t="s">
        <v>67</v>
      </c>
      <c r="BF9" s="1" t="s">
        <v>68</v>
      </c>
      <c r="BG9" s="1" t="s">
        <v>69</v>
      </c>
      <c r="BH9" s="1" t="s">
        <v>70</v>
      </c>
    </row>
    <row r="10" spans="1:60" x14ac:dyDescent="0.25">
      <c r="A10" s="1" t="s">
        <v>71</v>
      </c>
      <c r="B10" s="1" t="s">
        <v>71</v>
      </c>
      <c r="C10" s="1" t="s">
        <v>71</v>
      </c>
      <c r="D10" s="1" t="s">
        <v>71</v>
      </c>
      <c r="E10" s="1" t="s">
        <v>72</v>
      </c>
      <c r="F10" s="1" t="s">
        <v>72</v>
      </c>
      <c r="G10" s="1" t="s">
        <v>72</v>
      </c>
      <c r="H10" s="1" t="s">
        <v>72</v>
      </c>
      <c r="I10" s="1" t="s">
        <v>72</v>
      </c>
      <c r="J10" s="1" t="s">
        <v>72</v>
      </c>
      <c r="K10" s="1" t="s">
        <v>71</v>
      </c>
      <c r="L10" s="1" t="s">
        <v>72</v>
      </c>
      <c r="M10" s="1" t="s">
        <v>71</v>
      </c>
      <c r="N10" s="1" t="s">
        <v>72</v>
      </c>
      <c r="O10" s="1" t="s">
        <v>71</v>
      </c>
      <c r="P10" s="1" t="s">
        <v>71</v>
      </c>
      <c r="Q10" s="1" t="s">
        <v>71</v>
      </c>
      <c r="R10" s="1" t="s">
        <v>71</v>
      </c>
      <c r="S10" s="1" t="s">
        <v>71</v>
      </c>
      <c r="T10" s="1" t="s">
        <v>71</v>
      </c>
      <c r="U10" s="1" t="s">
        <v>71</v>
      </c>
      <c r="V10" s="1" t="s">
        <v>71</v>
      </c>
      <c r="W10" s="1" t="s">
        <v>71</v>
      </c>
      <c r="X10" s="1" t="s">
        <v>71</v>
      </c>
      <c r="Y10" s="1" t="s">
        <v>71</v>
      </c>
      <c r="Z10" s="1" t="s">
        <v>71</v>
      </c>
      <c r="AA10" s="1" t="s">
        <v>71</v>
      </c>
      <c r="AB10" s="1" t="s">
        <v>71</v>
      </c>
      <c r="AC10" s="1" t="s">
        <v>71</v>
      </c>
      <c r="AD10" s="1" t="s">
        <v>71</v>
      </c>
      <c r="AE10" s="1" t="s">
        <v>71</v>
      </c>
      <c r="AF10" s="1" t="s">
        <v>71</v>
      </c>
      <c r="AG10" s="1" t="s">
        <v>71</v>
      </c>
      <c r="AH10" s="1" t="s">
        <v>71</v>
      </c>
      <c r="AI10" s="1" t="s">
        <v>71</v>
      </c>
      <c r="AJ10" s="1" t="s">
        <v>71</v>
      </c>
      <c r="AK10" s="1" t="s">
        <v>71</v>
      </c>
      <c r="AL10" s="1" t="s">
        <v>71</v>
      </c>
      <c r="AM10" s="1" t="s">
        <v>71</v>
      </c>
      <c r="AN10" s="1" t="s">
        <v>71</v>
      </c>
      <c r="AO10" s="1" t="s">
        <v>72</v>
      </c>
      <c r="AP10" s="1" t="s">
        <v>72</v>
      </c>
      <c r="AQ10" s="1" t="s">
        <v>72</v>
      </c>
      <c r="AR10" s="1" t="s">
        <v>72</v>
      </c>
      <c r="AS10" s="1" t="s">
        <v>72</v>
      </c>
      <c r="AT10" s="1" t="s">
        <v>72</v>
      </c>
      <c r="AU10" s="1" t="s">
        <v>72</v>
      </c>
      <c r="AV10" s="1" t="s">
        <v>72</v>
      </c>
      <c r="AW10" s="1" t="s">
        <v>72</v>
      </c>
      <c r="AX10" s="1" t="s">
        <v>72</v>
      </c>
      <c r="AY10" s="1" t="s">
        <v>72</v>
      </c>
      <c r="AZ10" s="1" t="s">
        <v>72</v>
      </c>
      <c r="BA10" s="1" t="s">
        <v>72</v>
      </c>
      <c r="BB10" s="1" t="s">
        <v>72</v>
      </c>
      <c r="BC10" s="1" t="s">
        <v>72</v>
      </c>
      <c r="BD10" s="1" t="s">
        <v>72</v>
      </c>
      <c r="BE10" s="1" t="s">
        <v>72</v>
      </c>
      <c r="BF10" s="1" t="s">
        <v>72</v>
      </c>
      <c r="BG10" s="1" t="s">
        <v>72</v>
      </c>
      <c r="BH10" s="1" t="s">
        <v>72</v>
      </c>
    </row>
    <row r="11" spans="1:60" x14ac:dyDescent="0.25">
      <c r="A11" s="1" t="s">
        <v>9</v>
      </c>
      <c r="B11" s="1" t="s">
        <v>73</v>
      </c>
    </row>
    <row r="12" spans="1:60" x14ac:dyDescent="0.25">
      <c r="A12" s="1" t="s">
        <v>9</v>
      </c>
      <c r="B12" s="1" t="s">
        <v>74</v>
      </c>
    </row>
    <row r="13" spans="1:60" x14ac:dyDescent="0.25">
      <c r="A13" s="1" t="s">
        <v>9</v>
      </c>
      <c r="B13" s="1" t="s">
        <v>75</v>
      </c>
    </row>
    <row r="14" spans="1:60" x14ac:dyDescent="0.25">
      <c r="A14" s="1" t="s">
        <v>9</v>
      </c>
      <c r="B14" s="1" t="s">
        <v>76</v>
      </c>
    </row>
    <row r="15" spans="1:60" x14ac:dyDescent="0.25">
      <c r="A15" s="1" t="s">
        <v>9</v>
      </c>
      <c r="B15" s="1" t="s">
        <v>77</v>
      </c>
    </row>
    <row r="16" spans="1:60" x14ac:dyDescent="0.25">
      <c r="A16" s="1" t="s">
        <v>9</v>
      </c>
      <c r="B16" s="1" t="s">
        <v>78</v>
      </c>
    </row>
    <row r="17" spans="1:60" x14ac:dyDescent="0.25">
      <c r="A17" s="1" t="s">
        <v>9</v>
      </c>
      <c r="B17" s="1" t="s">
        <v>79</v>
      </c>
    </row>
    <row r="18" spans="1:60" x14ac:dyDescent="0.25">
      <c r="A18" s="1" t="s">
        <v>9</v>
      </c>
      <c r="B18" s="1" t="s">
        <v>80</v>
      </c>
    </row>
    <row r="19" spans="1:60" x14ac:dyDescent="0.25">
      <c r="A19" s="1" t="s">
        <v>9</v>
      </c>
      <c r="B19" s="1" t="s">
        <v>81</v>
      </c>
    </row>
    <row r="20" spans="1:60" x14ac:dyDescent="0.25">
      <c r="A20" s="1" t="s">
        <v>9</v>
      </c>
      <c r="B20" s="1" t="s">
        <v>82</v>
      </c>
    </row>
    <row r="21" spans="1:60" x14ac:dyDescent="0.25">
      <c r="A21" s="1" t="s">
        <v>9</v>
      </c>
      <c r="B21" s="1" t="s">
        <v>83</v>
      </c>
    </row>
    <row r="22" spans="1:60" x14ac:dyDescent="0.25">
      <c r="A22" s="1">
        <v>1</v>
      </c>
      <c r="B22" s="1" t="s">
        <v>84</v>
      </c>
      <c r="C22" s="1">
        <v>3262.4999999888241</v>
      </c>
      <c r="D22" s="1">
        <v>1</v>
      </c>
      <c r="E22">
        <f>(R22-S22*(1000-T22)/(1000-U22))*AO22</f>
        <v>-0.71331770054811527</v>
      </c>
      <c r="F22">
        <f>IF(AZ22&lt;&gt;0,1/(1/AZ22-1/N22),0)</f>
        <v>1.8711241194434174E-2</v>
      </c>
      <c r="G22">
        <f>((BC22-AP22/2)*S22-E22)/(BC22+AP22/2)</f>
        <v>464.22327807425091</v>
      </c>
      <c r="H22">
        <f>AP22*1000</f>
        <v>0.20990361944710473</v>
      </c>
      <c r="I22">
        <f>(AU22-BA22)</f>
        <v>1.1285361552105062</v>
      </c>
      <c r="J22">
        <f>(P22+AT22*D22)</f>
        <v>14.825723691933895</v>
      </c>
      <c r="K22" s="1">
        <v>12.340000152587891</v>
      </c>
      <c r="L22">
        <f>(K22*AI22+AJ22)</f>
        <v>2</v>
      </c>
      <c r="M22" s="1">
        <v>0.5</v>
      </c>
      <c r="N22">
        <f>L22*(M22+1)*(M22+1)/(M22*M22+1)</f>
        <v>3.6</v>
      </c>
      <c r="O22" s="1">
        <v>15.215307235717773</v>
      </c>
      <c r="P22" s="1">
        <v>14.873879432678223</v>
      </c>
      <c r="Q22" s="1">
        <v>15.027350425720215</v>
      </c>
      <c r="R22" s="1">
        <v>409.55389404296875</v>
      </c>
      <c r="S22" s="1">
        <v>410.84414672851562</v>
      </c>
      <c r="T22" s="1">
        <v>5.1405949592590332</v>
      </c>
      <c r="U22" s="1">
        <v>5.5700778961181641</v>
      </c>
      <c r="V22" s="1">
        <v>29.982379913330078</v>
      </c>
      <c r="W22" s="1">
        <v>32.487602233886719</v>
      </c>
      <c r="X22" s="1">
        <v>599.740478515625</v>
      </c>
      <c r="Y22" s="1">
        <v>0.23435682058334351</v>
      </c>
      <c r="Z22" s="1">
        <v>0.24669140577316284</v>
      </c>
      <c r="AA22" s="1">
        <v>101.20787048339844</v>
      </c>
      <c r="AB22" s="1">
        <v>-2.7100422382354736</v>
      </c>
      <c r="AC22" s="1">
        <v>1.6107434406876564E-2</v>
      </c>
      <c r="AD22" s="1">
        <v>2.076755091547966E-2</v>
      </c>
      <c r="AE22" s="1">
        <v>1.032843254506588E-3</v>
      </c>
      <c r="AF22" s="1">
        <v>3.0194204300642014E-2</v>
      </c>
      <c r="AG22" s="1">
        <v>8.8356231572106481E-4</v>
      </c>
      <c r="AH22" s="1">
        <v>0.66666668653488159</v>
      </c>
      <c r="AI22" s="1">
        <v>0</v>
      </c>
      <c r="AJ22" s="1">
        <v>2</v>
      </c>
      <c r="AK22" s="1">
        <v>0</v>
      </c>
      <c r="AL22" s="1">
        <v>1</v>
      </c>
      <c r="AM22" s="1">
        <v>0.18999999761581421</v>
      </c>
      <c r="AN22" s="1">
        <v>111115</v>
      </c>
      <c r="AO22">
        <f>X22*0.000001/(K22*0.0001)</f>
        <v>0.48601334773067245</v>
      </c>
      <c r="AP22">
        <f>(U22-T22)/(1000-U22)*AO22</f>
        <v>2.0990361944710472E-4</v>
      </c>
      <c r="AQ22">
        <f>(P22+273.15)</f>
        <v>288.0238794326782</v>
      </c>
      <c r="AR22">
        <f>(O22+273.15)</f>
        <v>288.36530723571775</v>
      </c>
      <c r="AS22">
        <f>(Y22*AK22+Z22*AL22)*AM22</f>
        <v>4.6871366508742796E-2</v>
      </c>
      <c r="AT22">
        <f>((AS22+0.00000010773*(AR22^4-AQ22^4))-AP22*44100)/(L22*0.92*2*29.3+0.00000043092*AQ22^3)</f>
        <v>-4.815574074432686E-2</v>
      </c>
      <c r="AU22">
        <f>0.61365*EXP(17.502*J22/(240.97+J22))</f>
        <v>1.6922718775032739</v>
      </c>
      <c r="AV22">
        <f>AU22*1000/AA22</f>
        <v>16.720753726172557</v>
      </c>
      <c r="AW22">
        <f>(AV22-U22)</f>
        <v>11.150675830054393</v>
      </c>
      <c r="AX22">
        <f>IF(D22,P22,(O22+P22)/2)</f>
        <v>14.873879432678223</v>
      </c>
      <c r="AY22">
        <f>0.61365*EXP(17.502*AX22/(240.97+AX22))</f>
        <v>1.6975317426307281</v>
      </c>
      <c r="AZ22">
        <f>IF(AW22&lt;&gt;0,(1000-(AV22+U22)/2)/AW22*AP22,0)</f>
        <v>1.8614491129645715E-2</v>
      </c>
      <c r="BA22">
        <f>U22*AA22/1000</f>
        <v>0.56373572229276758</v>
      </c>
      <c r="BB22">
        <f>(AY22-BA22)</f>
        <v>1.1337960203379605</v>
      </c>
      <c r="BC22">
        <f>1/(1.6/F22+1.37/N22)</f>
        <v>1.1642710831310467E-2</v>
      </c>
      <c r="BD22">
        <f>G22*AA22*0.001</f>
        <v>46.983049402717441</v>
      </c>
      <c r="BE22">
        <f>G22/S22</f>
        <v>1.1299255003893436</v>
      </c>
      <c r="BF22">
        <f>(1-AP22*AA22/AU22/F22)*100</f>
        <v>32.909430258338816</v>
      </c>
      <c r="BG22">
        <f>(S22-E22/(N22/1.35))</f>
        <v>411.11164086622119</v>
      </c>
      <c r="BH22">
        <f>E22*BF22/100/BG22</f>
        <v>-5.7100983734648645E-4</v>
      </c>
    </row>
    <row r="23" spans="1:60" x14ac:dyDescent="0.25">
      <c r="A23" s="1">
        <v>2</v>
      </c>
      <c r="B23" s="1" t="s">
        <v>85</v>
      </c>
      <c r="C23" s="1">
        <v>3267.4999998770654</v>
      </c>
      <c r="D23" s="1">
        <v>1</v>
      </c>
      <c r="E23">
        <f>(R23-S23*(1000-T23)/(1000-U23))*AO23</f>
        <v>-0.68314053833706723</v>
      </c>
      <c r="F23">
        <f>IF(AZ23&lt;&gt;0,1/(1/AZ23-1/N23),0)</f>
        <v>1.8664690321513803E-2</v>
      </c>
      <c r="G23">
        <f>((BC23-AP23/2)*S23-E23)/(BC23+AP23/2)</f>
        <v>461.76244760345759</v>
      </c>
      <c r="H23">
        <f>AP23*1000</f>
        <v>0.20939402315245936</v>
      </c>
      <c r="I23">
        <f>(AU23-BA23)</f>
        <v>1.1286033314632864</v>
      </c>
      <c r="J23">
        <f>(P23+AT23*D23)</f>
        <v>14.825378604331002</v>
      </c>
      <c r="K23" s="1">
        <v>12.340000152587891</v>
      </c>
      <c r="L23">
        <f>(K23*AI23+AJ23)</f>
        <v>2</v>
      </c>
      <c r="M23" s="1">
        <v>0.5</v>
      </c>
      <c r="N23">
        <f>L23*(M23+1)*(M23+1)/(M23*M23+1)</f>
        <v>3.6</v>
      </c>
      <c r="O23" s="1">
        <v>15.214555740356445</v>
      </c>
      <c r="P23" s="1">
        <v>14.873462677001953</v>
      </c>
      <c r="Q23" s="1">
        <v>15.02669620513916</v>
      </c>
      <c r="R23" s="1">
        <v>409.57879638671875</v>
      </c>
      <c r="S23" s="1">
        <v>410.80743408203125</v>
      </c>
      <c r="T23" s="1">
        <v>5.1405282020568848</v>
      </c>
      <c r="U23" s="1">
        <v>5.5689792633056641</v>
      </c>
      <c r="V23" s="1">
        <v>29.983850479125977</v>
      </c>
      <c r="W23" s="1">
        <v>32.48388671875</v>
      </c>
      <c r="X23" s="1">
        <v>599.72601318359375</v>
      </c>
      <c r="Y23" s="1">
        <v>0.18169945478439331</v>
      </c>
      <c r="Z23" s="1">
        <v>0.19126258790493011</v>
      </c>
      <c r="AA23" s="1">
        <v>101.20901489257812</v>
      </c>
      <c r="AB23" s="1">
        <v>-2.7100422382354736</v>
      </c>
      <c r="AC23" s="1">
        <v>1.6107434406876564E-2</v>
      </c>
      <c r="AD23" s="1">
        <v>2.076755091547966E-2</v>
      </c>
      <c r="AE23" s="1">
        <v>1.032843254506588E-3</v>
      </c>
      <c r="AF23" s="1">
        <v>3.0194204300642014E-2</v>
      </c>
      <c r="AG23" s="1">
        <v>8.8356231572106481E-4</v>
      </c>
      <c r="AH23" s="1">
        <v>1</v>
      </c>
      <c r="AI23" s="1">
        <v>0</v>
      </c>
      <c r="AJ23" s="1">
        <v>2</v>
      </c>
      <c r="AK23" s="1">
        <v>0</v>
      </c>
      <c r="AL23" s="1">
        <v>1</v>
      </c>
      <c r="AM23" s="1">
        <v>0.18999999761581421</v>
      </c>
      <c r="AN23" s="1">
        <v>111115</v>
      </c>
      <c r="AO23">
        <f>X23*0.000001/(K23*0.0001)</f>
        <v>0.48600162541960895</v>
      </c>
      <c r="AP23">
        <f>(U23-T23)/(1000-U23)*AO23</f>
        <v>2.0939402315245937E-4</v>
      </c>
      <c r="AQ23">
        <f>(P23+273.15)</f>
        <v>288.02346267700193</v>
      </c>
      <c r="AR23">
        <f>(O23+273.15)</f>
        <v>288.36455574035642</v>
      </c>
      <c r="AS23">
        <f>(Y23*AK23+Z23*AL23)*AM23</f>
        <v>3.6339891245931177E-2</v>
      </c>
      <c r="AT23">
        <f>((AS23+0.00000010773*(AR23^4-AQ23^4))-AP23*44100)/(L23*0.92*2*29.3+0.00000043092*AQ23^3)</f>
        <v>-4.8084072670951675E-2</v>
      </c>
      <c r="AU23">
        <f>0.61365*EXP(17.502*J23/(240.97+J23))</f>
        <v>1.6922342366596481</v>
      </c>
      <c r="AV23">
        <f>AU23*1000/AA23</f>
        <v>16.720192746226832</v>
      </c>
      <c r="AW23">
        <f>(AV23-U23)</f>
        <v>11.151213482921168</v>
      </c>
      <c r="AX23">
        <f>IF(D23,P23,(O23+P23)/2)</f>
        <v>14.873462677001953</v>
      </c>
      <c r="AY23">
        <f>0.61365*EXP(17.502*AX23/(240.97+AX23))</f>
        <v>1.6974861604710831</v>
      </c>
      <c r="AZ23">
        <f>IF(AW23&lt;&gt;0,(1000-(AV23+U23)/2)/AW23*AP23,0)</f>
        <v>1.8568419819930782E-2</v>
      </c>
      <c r="BA23">
        <f>U23*AA23/1000</f>
        <v>0.56363090519636172</v>
      </c>
      <c r="BB23">
        <f>(AY23-BA23)</f>
        <v>1.1338552552747214</v>
      </c>
      <c r="BC23">
        <f>1/(1.6/F23+1.37/N23)</f>
        <v>1.1613873462801244E-2</v>
      </c>
      <c r="BD23">
        <f>G23*AA23*0.001</f>
        <v>46.734522436331666</v>
      </c>
      <c r="BE23">
        <f>G23/S23</f>
        <v>1.1240362498193046</v>
      </c>
      <c r="BF23">
        <f>(1-AP23*AA23/AU23/F23)*100</f>
        <v>32.903137455077605</v>
      </c>
      <c r="BG23">
        <f>(S23-E23/(N23/1.35))</f>
        <v>411.06361178390767</v>
      </c>
      <c r="BH23">
        <f>E23*BF23/100/BG23</f>
        <v>-5.4681237622795063E-4</v>
      </c>
    </row>
    <row r="24" spans="1:60" x14ac:dyDescent="0.25">
      <c r="A24" s="1">
        <v>3</v>
      </c>
      <c r="B24" s="1" t="s">
        <v>86</v>
      </c>
      <c r="C24" s="1">
        <v>3272.9999997541308</v>
      </c>
      <c r="D24" s="1">
        <v>1</v>
      </c>
      <c r="E24">
        <f>(R24-S24*(1000-T24)/(1000-U24))*AO24</f>
        <v>-0.66297070204305819</v>
      </c>
      <c r="F24">
        <f>IF(AZ24&lt;&gt;0,1/(1/AZ24-1/N24),0)</f>
        <v>1.8625854743934703E-2</v>
      </c>
      <c r="G24">
        <f>((BC24-AP24/2)*S24-E24)/(BC24+AP24/2)</f>
        <v>460.12298440339947</v>
      </c>
      <c r="H24">
        <f>AP24*1000</f>
        <v>0.2089341994862888</v>
      </c>
      <c r="I24">
        <f>(AU24-BA24)</f>
        <v>1.1284729926448462</v>
      </c>
      <c r="J24">
        <f>(P24+AT24*D24)</f>
        <v>14.823300685782959</v>
      </c>
      <c r="K24" s="1">
        <v>12.340000152587891</v>
      </c>
      <c r="L24">
        <f>(K24*AI24+AJ24)</f>
        <v>2</v>
      </c>
      <c r="M24" s="1">
        <v>0.5</v>
      </c>
      <c r="N24">
        <f>L24*(M24+1)*(M24+1)/(M24*M24+1)</f>
        <v>3.6</v>
      </c>
      <c r="O24" s="1">
        <v>15.213449478149414</v>
      </c>
      <c r="P24" s="1">
        <v>14.871192932128906</v>
      </c>
      <c r="Q24" s="1">
        <v>15.026062965393066</v>
      </c>
      <c r="R24" s="1">
        <v>409.58251953125</v>
      </c>
      <c r="S24" s="1">
        <v>410.77008056640625</v>
      </c>
      <c r="T24" s="1">
        <v>5.1404595375061035</v>
      </c>
      <c r="U24" s="1">
        <v>5.5679774284362793</v>
      </c>
      <c r="V24" s="1">
        <v>29.985742568969727</v>
      </c>
      <c r="W24" s="1">
        <v>32.480415344238281</v>
      </c>
      <c r="X24" s="1">
        <v>599.7158203125</v>
      </c>
      <c r="Y24" s="1">
        <v>0.13396543264389038</v>
      </c>
      <c r="Z24" s="1">
        <v>0.14101625978946686</v>
      </c>
      <c r="AA24" s="1">
        <v>101.20993041992187</v>
      </c>
      <c r="AB24" s="1">
        <v>-2.7100422382354736</v>
      </c>
      <c r="AC24" s="1">
        <v>1.6107434406876564E-2</v>
      </c>
      <c r="AD24" s="1">
        <v>2.076755091547966E-2</v>
      </c>
      <c r="AE24" s="1">
        <v>1.032843254506588E-3</v>
      </c>
      <c r="AF24" s="1">
        <v>3.0194204300642014E-2</v>
      </c>
      <c r="AG24" s="1">
        <v>8.8356231572106481E-4</v>
      </c>
      <c r="AH24" s="1">
        <v>1</v>
      </c>
      <c r="AI24" s="1">
        <v>0</v>
      </c>
      <c r="AJ24" s="1">
        <v>2</v>
      </c>
      <c r="AK24" s="1">
        <v>0</v>
      </c>
      <c r="AL24" s="1">
        <v>1</v>
      </c>
      <c r="AM24" s="1">
        <v>0.18999999761581421</v>
      </c>
      <c r="AN24" s="1">
        <v>111115</v>
      </c>
      <c r="AO24">
        <f>X24*0.000001/(K24*0.0001)</f>
        <v>0.4859933653945136</v>
      </c>
      <c r="AP24">
        <f>(U24-T24)/(1000-U24)*AO24</f>
        <v>2.0893419948628879E-4</v>
      </c>
      <c r="AQ24">
        <f>(P24+273.15)</f>
        <v>288.02119293212888</v>
      </c>
      <c r="AR24">
        <f>(O24+273.15)</f>
        <v>288.36344947814939</v>
      </c>
      <c r="AS24">
        <f>(Y24*AK24+Z24*AL24)*AM24</f>
        <v>2.679308902378974E-2</v>
      </c>
      <c r="AT24">
        <f>((AS24+0.00000010773*(AR24^4-AQ24^4))-AP24*44100)/(L24*0.92*2*29.3+0.00000043092*AQ24^3)</f>
        <v>-4.7892246345947617E-2</v>
      </c>
      <c r="AU24">
        <f>0.61365*EXP(17.502*J24/(240.97+J24))</f>
        <v>1.6920076007565776</v>
      </c>
      <c r="AV24">
        <f>AU24*1000/AA24</f>
        <v>16.717802232808648</v>
      </c>
      <c r="AW24">
        <f>(AV24-U24)</f>
        <v>11.149824804372368</v>
      </c>
      <c r="AX24">
        <f>IF(D24,P24,(O24+P24)/2)</f>
        <v>14.871192932128906</v>
      </c>
      <c r="AY24">
        <f>0.61365*EXP(17.502*AX24/(240.97+AX24))</f>
        <v>1.6972379286857038</v>
      </c>
      <c r="AZ24">
        <f>IF(AW24&lt;&gt;0,(1000-(AV24+U24)/2)/AW24*AP24,0)</f>
        <v>1.8529983416290439E-2</v>
      </c>
      <c r="BA24">
        <f>U24*AA24/1000</f>
        <v>0.56353460811173139</v>
      </c>
      <c r="BB24">
        <f>(AY24-BA24)</f>
        <v>1.1337033205739724</v>
      </c>
      <c r="BC24">
        <f>1/(1.6/F24+1.37/N24)</f>
        <v>1.1589815084609061E-2</v>
      </c>
      <c r="BD24">
        <f>G24*AA24*0.001</f>
        <v>46.569015236074861</v>
      </c>
      <c r="BE24">
        <f>G24/S24</f>
        <v>1.1201472701442643</v>
      </c>
      <c r="BF24">
        <f>(1-AP24*AA24/AU24/F24)*100</f>
        <v>32.901294997680644</v>
      </c>
      <c r="BG24">
        <f>(S24-E24/(N24/1.35))</f>
        <v>411.0186945796724</v>
      </c>
      <c r="BH24">
        <f>E24*BF24/100/BG24</f>
        <v>-5.3069592528010706E-4</v>
      </c>
    </row>
    <row r="25" spans="1:60" x14ac:dyDescent="0.25">
      <c r="A25" s="1">
        <v>4</v>
      </c>
      <c r="B25" s="1" t="s">
        <v>87</v>
      </c>
      <c r="C25" s="1">
        <v>3277.9999996423721</v>
      </c>
      <c r="D25" s="1">
        <v>1</v>
      </c>
      <c r="E25">
        <f>(R25-S25*(1000-T25)/(1000-U25))*AO25</f>
        <v>-0.60925765599680359</v>
      </c>
      <c r="F25">
        <f>IF(AZ25&lt;&gt;0,1/(1/AZ25-1/N25),0)</f>
        <v>1.8572379632831724E-2</v>
      </c>
      <c r="G25">
        <f>((BC25-AP25/2)*S25-E25)/(BC25+AP25/2)</f>
        <v>455.6205244258569</v>
      </c>
      <c r="H25">
        <f>AP25*1000</f>
        <v>0.20827852069089456</v>
      </c>
      <c r="I25">
        <f>(AU25-BA25)</f>
        <v>1.1281696058538193</v>
      </c>
      <c r="J25">
        <f>(P25+AT25*D25)</f>
        <v>14.819094850450199</v>
      </c>
      <c r="K25" s="1">
        <v>12.340000152587891</v>
      </c>
      <c r="L25">
        <f>(K25*AI25+AJ25)</f>
        <v>2</v>
      </c>
      <c r="M25" s="1">
        <v>0.5</v>
      </c>
      <c r="N25">
        <f>L25*(M25+1)*(M25+1)/(M25*M25+1)</f>
        <v>3.6</v>
      </c>
      <c r="O25" s="1">
        <v>15.211648941040039</v>
      </c>
      <c r="P25" s="1">
        <v>14.866599082946777</v>
      </c>
      <c r="Q25" s="1">
        <v>15.025727272033691</v>
      </c>
      <c r="R25" s="1">
        <v>409.63046264648437</v>
      </c>
      <c r="S25" s="1">
        <v>410.70809936523437</v>
      </c>
      <c r="T25" s="1">
        <v>5.140200138092041</v>
      </c>
      <c r="U25" s="1">
        <v>5.5663838386535645</v>
      </c>
      <c r="V25" s="1">
        <v>29.987773895263672</v>
      </c>
      <c r="W25" s="1">
        <v>32.475620269775391</v>
      </c>
      <c r="X25" s="1">
        <v>599.706298828125</v>
      </c>
      <c r="Y25" s="1">
        <v>7.5201764702796936E-2</v>
      </c>
      <c r="Z25" s="1">
        <v>7.9159751534461975E-2</v>
      </c>
      <c r="AA25" s="1">
        <v>101.21101379394531</v>
      </c>
      <c r="AB25" s="1">
        <v>-2.7100422382354736</v>
      </c>
      <c r="AC25" s="1">
        <v>1.6107434406876564E-2</v>
      </c>
      <c r="AD25" s="1">
        <v>2.076755091547966E-2</v>
      </c>
      <c r="AE25" s="1">
        <v>1.032843254506588E-3</v>
      </c>
      <c r="AF25" s="1">
        <v>3.0194204300642014E-2</v>
      </c>
      <c r="AG25" s="1">
        <v>8.8356231572106481E-4</v>
      </c>
      <c r="AH25" s="1">
        <v>1</v>
      </c>
      <c r="AI25" s="1">
        <v>0</v>
      </c>
      <c r="AJ25" s="1">
        <v>2</v>
      </c>
      <c r="AK25" s="1">
        <v>0</v>
      </c>
      <c r="AL25" s="1">
        <v>1</v>
      </c>
      <c r="AM25" s="1">
        <v>0.18999999761581421</v>
      </c>
      <c r="AN25" s="1">
        <v>111115</v>
      </c>
      <c r="AO25">
        <f>X25*0.000001/(K25*0.0001)</f>
        <v>0.48598564944292744</v>
      </c>
      <c r="AP25">
        <f>(U25-T25)/(1000-U25)*AO25</f>
        <v>2.0827852069089456E-4</v>
      </c>
      <c r="AQ25">
        <f>(P25+273.15)</f>
        <v>288.01659908294675</v>
      </c>
      <c r="AR25">
        <f>(O25+273.15)</f>
        <v>288.36164894104002</v>
      </c>
      <c r="AS25">
        <f>(Y25*AK25+Z25*AL25)*AM25</f>
        <v>1.504035260281622E-2</v>
      </c>
      <c r="AT25">
        <f>((AS25+0.00000010773*(AR25^4-AQ25^4))-AP25*44100)/(L25*0.92*2*29.3+0.00000043092*AQ25^3)</f>
        <v>-4.750423249657805E-2</v>
      </c>
      <c r="AU25">
        <f>0.61365*EXP(17.502*J25/(240.97+J25))</f>
        <v>1.6915489573301794</v>
      </c>
      <c r="AV25">
        <f>AU25*1000/AA25</f>
        <v>16.713091727091975</v>
      </c>
      <c r="AW25">
        <f>(AV25-U25)</f>
        <v>11.14670788843841</v>
      </c>
      <c r="AX25">
        <f>IF(D25,P25,(O25+P25)/2)</f>
        <v>14.866599082946777</v>
      </c>
      <c r="AY25">
        <f>0.61365*EXP(17.502*AX25/(240.97+AX25))</f>
        <v>1.6967356176731005</v>
      </c>
      <c r="AZ25">
        <f>IF(AW25&lt;&gt;0,(1000-(AV25+U25)/2)/AW25*AP25,0)</f>
        <v>1.8477056602354987E-2</v>
      </c>
      <c r="BA25">
        <f>U25*AA25/1000</f>
        <v>0.5633793514763602</v>
      </c>
      <c r="BB25">
        <f>(AY25-BA25)</f>
        <v>1.1333562661967402</v>
      </c>
      <c r="BC25">
        <f>1/(1.6/F25+1.37/N25)</f>
        <v>1.1556686890064709E-2</v>
      </c>
      <c r="BD25">
        <f>G25*AA25*0.001</f>
        <v>46.113815182469999</v>
      </c>
      <c r="BE25">
        <f>G25/S25</f>
        <v>1.1093536385818454</v>
      </c>
      <c r="BF25">
        <f>(1-AP25*AA25/AU25/F25)*100</f>
        <v>32.900368469865718</v>
      </c>
      <c r="BG25">
        <f>(S25-E25/(N25/1.35))</f>
        <v>410.93657098623316</v>
      </c>
      <c r="BH25">
        <f>E25*BF25/100/BG25</f>
        <v>-4.8778334153309162E-4</v>
      </c>
    </row>
    <row r="26" spans="1:60" x14ac:dyDescent="0.25">
      <c r="A26" s="1">
        <v>5</v>
      </c>
      <c r="B26" s="1" t="s">
        <v>88</v>
      </c>
      <c r="C26" s="1">
        <v>3282.9999995306134</v>
      </c>
      <c r="D26" s="1">
        <v>1</v>
      </c>
      <c r="E26">
        <f>(R26-S26*(1000-T26)/(1000-U26))*AO26</f>
        <v>-0.56711223263812338</v>
      </c>
      <c r="F26">
        <f>IF(AZ26&lt;&gt;0,1/(1/AZ26-1/N26),0)</f>
        <v>1.8521633594548222E-2</v>
      </c>
      <c r="G26">
        <f>((BC26-AP26/2)*S26-E26)/(BC26+AP26/2)</f>
        <v>452.09759006260487</v>
      </c>
      <c r="H26">
        <f>AP26*1000</f>
        <v>0.20765188472759133</v>
      </c>
      <c r="I26">
        <f>(AU26-BA26)</f>
        <v>1.1278529411662468</v>
      </c>
      <c r="J26">
        <f>(P26+AT26*D26)</f>
        <v>14.814816883889678</v>
      </c>
      <c r="K26" s="1">
        <v>12.340000152587891</v>
      </c>
      <c r="L26">
        <f>(K26*AI26+AJ26)</f>
        <v>2</v>
      </c>
      <c r="M26" s="1">
        <v>0.5</v>
      </c>
      <c r="N26">
        <f>L26*(M26+1)*(M26+1)/(M26*M26+1)</f>
        <v>3.6</v>
      </c>
      <c r="O26" s="1">
        <v>15.20942497253418</v>
      </c>
      <c r="P26" s="1">
        <v>14.861886978149414</v>
      </c>
      <c r="Q26" s="1">
        <v>15.02581787109375</v>
      </c>
      <c r="R26" s="1">
        <v>409.67227172851562</v>
      </c>
      <c r="S26" s="1">
        <v>410.66375732421875</v>
      </c>
      <c r="T26" s="1">
        <v>5.1399526596069336</v>
      </c>
      <c r="U26" s="1">
        <v>5.5648641586303711</v>
      </c>
      <c r="V26" s="1">
        <v>29.990652084350586</v>
      </c>
      <c r="W26" s="1">
        <v>32.4715576171875</v>
      </c>
      <c r="X26" s="1">
        <v>599.69305419921875</v>
      </c>
      <c r="Y26" s="1">
        <v>6.5881535410881042E-2</v>
      </c>
      <c r="Z26" s="1">
        <v>6.9348983466625214E-2</v>
      </c>
      <c r="AA26" s="1">
        <v>101.21174621582031</v>
      </c>
      <c r="AB26" s="1">
        <v>-2.7100422382354736</v>
      </c>
      <c r="AC26" s="1">
        <v>1.6107434406876564E-2</v>
      </c>
      <c r="AD26" s="1">
        <v>2.076755091547966E-2</v>
      </c>
      <c r="AE26" s="1">
        <v>1.032843254506588E-3</v>
      </c>
      <c r="AF26" s="1">
        <v>3.0194204300642014E-2</v>
      </c>
      <c r="AG26" s="1">
        <v>8.8356231572106481E-4</v>
      </c>
      <c r="AH26" s="1">
        <v>1</v>
      </c>
      <c r="AI26" s="1">
        <v>0</v>
      </c>
      <c r="AJ26" s="1">
        <v>2</v>
      </c>
      <c r="AK26" s="1">
        <v>0</v>
      </c>
      <c r="AL26" s="1">
        <v>1</v>
      </c>
      <c r="AM26" s="1">
        <v>0.18999999761581421</v>
      </c>
      <c r="AN26" s="1">
        <v>111115</v>
      </c>
      <c r="AO26">
        <f>X26*0.000001/(K26*0.0001)</f>
        <v>0.4859749163564262</v>
      </c>
      <c r="AP26">
        <f>(U26-T26)/(1000-U26)*AO26</f>
        <v>2.0765188472759134E-4</v>
      </c>
      <c r="AQ26">
        <f>(P26+273.15)</f>
        <v>288.01188697814939</v>
      </c>
      <c r="AR26">
        <f>(O26+273.15)</f>
        <v>288.35942497253416</v>
      </c>
      <c r="AS26">
        <f>(Y26*AK26+Z26*AL26)*AM26</f>
        <v>1.317630669331793E-2</v>
      </c>
      <c r="AT26">
        <f>((AS26+0.00000010773*(AR26^4-AQ26^4))-AP26*44100)/(L26*0.92*2*29.3+0.00000043092*AQ26^3)</f>
        <v>-4.707009425973651E-2</v>
      </c>
      <c r="AU26">
        <f>0.61365*EXP(17.502*J26/(240.97+J26))</f>
        <v>1.6910825601150583</v>
      </c>
      <c r="AV26">
        <f>AU26*1000/AA26</f>
        <v>16.708362649025485</v>
      </c>
      <c r="AW26">
        <f>(AV26-U26)</f>
        <v>11.143498490395114</v>
      </c>
      <c r="AX26">
        <f>IF(D26,P26,(O26+P26)/2)</f>
        <v>14.861886978149414</v>
      </c>
      <c r="AY26">
        <f>0.61365*EXP(17.502*AX26/(240.97+AX26))</f>
        <v>1.6962205118070046</v>
      </c>
      <c r="AZ26">
        <f>IF(AW26&lt;&gt;0,(1000-(AV26+U26)/2)/AW26*AP26,0)</f>
        <v>1.8426829432587218E-2</v>
      </c>
      <c r="BA26">
        <f>U26*AA26/1000</f>
        <v>0.56322961894881152</v>
      </c>
      <c r="BB26">
        <f>(AY26-BA26)</f>
        <v>1.1329908928581931</v>
      </c>
      <c r="BC26">
        <f>1/(1.6/F26+1.37/N26)</f>
        <v>1.1525248598791064E-2</v>
      </c>
      <c r="BD26">
        <f>G26*AA26*0.001</f>
        <v>45.75758655020033</v>
      </c>
      <c r="BE26">
        <f>G26/S26</f>
        <v>1.1008947880094375</v>
      </c>
      <c r="BF26">
        <f>(1-AP26*AA26/AU26/F26)*100</f>
        <v>32.899972849993922</v>
      </c>
      <c r="BG26">
        <f>(S26-E26/(N26/1.35))</f>
        <v>410.87642441145806</v>
      </c>
      <c r="BH26">
        <f>E26*BF26/100/BG26</f>
        <v>-4.5410191357217678E-4</v>
      </c>
    </row>
    <row r="27" spans="1:60" x14ac:dyDescent="0.25">
      <c r="A27" s="1" t="s">
        <v>9</v>
      </c>
      <c r="B27" s="1" t="s">
        <v>89</v>
      </c>
    </row>
    <row r="28" spans="1:60" x14ac:dyDescent="0.25">
      <c r="A28" s="1" t="s">
        <v>9</v>
      </c>
      <c r="B28" s="1" t="s">
        <v>90</v>
      </c>
    </row>
    <row r="29" spans="1:60" x14ac:dyDescent="0.25">
      <c r="A29" s="1" t="s">
        <v>9</v>
      </c>
      <c r="B29" s="1" t="s">
        <v>91</v>
      </c>
    </row>
    <row r="30" spans="1:60" x14ac:dyDescent="0.25">
      <c r="A30" s="1" t="s">
        <v>9</v>
      </c>
      <c r="B30" s="1" t="s">
        <v>92</v>
      </c>
    </row>
    <row r="31" spans="1:60" x14ac:dyDescent="0.25">
      <c r="A31" s="1" t="s">
        <v>9</v>
      </c>
      <c r="B31" s="1" t="s">
        <v>93</v>
      </c>
    </row>
    <row r="32" spans="1:60" x14ac:dyDescent="0.25">
      <c r="A32" s="1" t="s">
        <v>9</v>
      </c>
      <c r="B32" s="1" t="s">
        <v>94</v>
      </c>
    </row>
    <row r="33" spans="1:60" x14ac:dyDescent="0.25">
      <c r="A33" s="1" t="s">
        <v>9</v>
      </c>
      <c r="B33" s="1" t="s">
        <v>95</v>
      </c>
    </row>
    <row r="34" spans="1:60" x14ac:dyDescent="0.25">
      <c r="A34" s="1" t="s">
        <v>9</v>
      </c>
      <c r="B34" s="1" t="s">
        <v>96</v>
      </c>
    </row>
    <row r="35" spans="1:60" x14ac:dyDescent="0.25">
      <c r="A35" s="1" t="s">
        <v>9</v>
      </c>
      <c r="B35" s="1" t="s">
        <v>97</v>
      </c>
    </row>
    <row r="36" spans="1:60" x14ac:dyDescent="0.25">
      <c r="A36" s="1">
        <v>6</v>
      </c>
      <c r="B36" s="1" t="s">
        <v>98</v>
      </c>
      <c r="C36" s="1">
        <v>3597.4999999888241</v>
      </c>
      <c r="D36" s="1">
        <v>1</v>
      </c>
      <c r="E36">
        <f>(R36-S36*(1000-T36)/(1000-U36))*AO36</f>
        <v>-0.45077712374069973</v>
      </c>
      <c r="F36">
        <f>IF(AZ36&lt;&gt;0,1/(1/AZ36-1/N36),0)</f>
        <v>1.4179428678864592E-2</v>
      </c>
      <c r="G36">
        <f>((BC36-AP36/2)*S36-E36)/(BC36+AP36/2)</f>
        <v>454.1375341462587</v>
      </c>
      <c r="H36">
        <f>AP36*1000</f>
        <v>0.16025497499387856</v>
      </c>
      <c r="I36">
        <f>(AU36-BA36)</f>
        <v>1.1357755991819274</v>
      </c>
      <c r="J36">
        <f>(P36+AT36*D36)</f>
        <v>14.786796242216125</v>
      </c>
      <c r="K36" s="1">
        <v>13.069999694824219</v>
      </c>
      <c r="L36">
        <f>(K36*AI36+AJ36)</f>
        <v>2</v>
      </c>
      <c r="M36" s="1">
        <v>0.5</v>
      </c>
      <c r="N36">
        <f>L36*(M36+1)*(M36+1)/(M36*M36+1)</f>
        <v>3.6</v>
      </c>
      <c r="O36" s="1">
        <v>15.1845703125</v>
      </c>
      <c r="P36" s="1">
        <v>14.814149856567383</v>
      </c>
      <c r="Q36" s="1">
        <v>15.029694557189941</v>
      </c>
      <c r="R36" s="1">
        <v>410.10977172851562</v>
      </c>
      <c r="S36" s="1">
        <v>410.9486083984375</v>
      </c>
      <c r="T36" s="1">
        <v>5.1086673736572266</v>
      </c>
      <c r="U36" s="1">
        <v>5.4559969902038574</v>
      </c>
      <c r="V36" s="1">
        <v>29.929330825805664</v>
      </c>
      <c r="W36" s="1">
        <v>31.889884948730469</v>
      </c>
      <c r="X36" s="1">
        <v>599.7486572265625</v>
      </c>
      <c r="Y36" s="1">
        <v>8.7224036455154419E-2</v>
      </c>
      <c r="Z36" s="1">
        <v>9.1814778745174408E-2</v>
      </c>
      <c r="AA36" s="1">
        <v>101.21978759765625</v>
      </c>
      <c r="AB36" s="1">
        <v>-2.9322865009307861</v>
      </c>
      <c r="AC36" s="1">
        <v>4.2948429472744465E-3</v>
      </c>
      <c r="AD36" s="1">
        <v>2.3012258112430573E-2</v>
      </c>
      <c r="AE36" s="1">
        <v>6.5910234116017818E-4</v>
      </c>
      <c r="AF36" s="1">
        <v>1.3314741663634777E-2</v>
      </c>
      <c r="AG36" s="1">
        <v>8.8065979070961475E-4</v>
      </c>
      <c r="AH36" s="1">
        <v>0.66666668653488159</v>
      </c>
      <c r="AI36" s="1">
        <v>0</v>
      </c>
      <c r="AJ36" s="1">
        <v>2</v>
      </c>
      <c r="AK36" s="1">
        <v>0</v>
      </c>
      <c r="AL36" s="1">
        <v>1</v>
      </c>
      <c r="AM36" s="1">
        <v>0.18999999761581421</v>
      </c>
      <c r="AN36" s="1">
        <v>111115</v>
      </c>
      <c r="AO36">
        <f>X36*0.000001/(K36*0.0001)</f>
        <v>0.45887427026036248</v>
      </c>
      <c r="AP36">
        <f>(U36-T36)/(1000-U36)*AO36</f>
        <v>1.6025497499387855E-4</v>
      </c>
      <c r="AQ36">
        <f>(P36+273.15)</f>
        <v>287.96414985656736</v>
      </c>
      <c r="AR36">
        <f>(O36+273.15)</f>
        <v>288.33457031249998</v>
      </c>
      <c r="AS36">
        <f>(Y36*AK36+Z36*AL36)*AM36</f>
        <v>1.7444807742679647E-2</v>
      </c>
      <c r="AT36">
        <f>((AS36+0.00000010773*(AR36^4-AQ36^4))-AP36*44100)/(L36*0.92*2*29.3+0.00000043092*AQ36^3)</f>
        <v>-2.7353614351257379E-2</v>
      </c>
      <c r="AU36">
        <f>0.61365*EXP(17.502*J36/(240.97+J36))</f>
        <v>1.6880304556638137</v>
      </c>
      <c r="AV36">
        <f>AU36*1000/AA36</f>
        <v>16.67688201810552</v>
      </c>
      <c r="AW36">
        <f>(AV36-U36)</f>
        <v>11.220885027901662</v>
      </c>
      <c r="AX36">
        <f>IF(D36,P36,(O36+P36)/2)</f>
        <v>14.814149856567383</v>
      </c>
      <c r="AY36">
        <f>0.61365*EXP(17.502*AX36/(240.97+AX36))</f>
        <v>1.6910098489063963</v>
      </c>
      <c r="AZ36">
        <f>IF(AW36&lt;&gt;0,(1000-(AV36+U36)/2)/AW36*AP36,0)</f>
        <v>1.4123798845972622E-2</v>
      </c>
      <c r="BA36">
        <f>U36*AA36/1000</f>
        <v>0.55225485648188621</v>
      </c>
      <c r="BB36">
        <f>(AY36-BA36)</f>
        <v>1.1387549924245102</v>
      </c>
      <c r="BC36">
        <f>1/(1.6/F36+1.37/N36)</f>
        <v>8.8323554722686652E-3</v>
      </c>
      <c r="BD36">
        <f>G36*AA36*0.001</f>
        <v>45.967704746407669</v>
      </c>
      <c r="BE36">
        <f>G36/S36</f>
        <v>1.1050956856044325</v>
      </c>
      <c r="BF36">
        <f>(1-AP36*AA36/AU36/F36)*100</f>
        <v>32.229930358599979</v>
      </c>
      <c r="BG36">
        <f>(S36-E36/(N36/1.35))</f>
        <v>411.11764981984027</v>
      </c>
      <c r="BH36">
        <f>E36*BF36/100/BG36</f>
        <v>-3.533906975723235E-4</v>
      </c>
    </row>
    <row r="37" spans="1:60" x14ac:dyDescent="0.25">
      <c r="A37" s="1">
        <v>7</v>
      </c>
      <c r="B37" s="1" t="s">
        <v>99</v>
      </c>
      <c r="C37" s="1">
        <v>3602.9999998658895</v>
      </c>
      <c r="D37" s="1">
        <v>1</v>
      </c>
      <c r="E37">
        <f>(R37-S37*(1000-T37)/(1000-U37))*AO37</f>
        <v>-0.47333742018029618</v>
      </c>
      <c r="F37">
        <f>IF(AZ37&lt;&gt;0,1/(1/AZ37-1/N37),0)</f>
        <v>1.4350397443771017E-2</v>
      </c>
      <c r="G37">
        <f>((BC37-AP37/2)*S37-E37)/(BC37+AP37/2)</f>
        <v>455.96880670672221</v>
      </c>
      <c r="H37">
        <f>AP37*1000</f>
        <v>0.16224909975736984</v>
      </c>
      <c r="I37">
        <f>(AU37-BA37)</f>
        <v>1.1362718202690649</v>
      </c>
      <c r="J37">
        <f>(P37+AT37*D37)</f>
        <v>14.786471302424847</v>
      </c>
      <c r="K37" s="1">
        <v>13.069999694824219</v>
      </c>
      <c r="L37">
        <f>(K37*AI37+AJ37)</f>
        <v>2</v>
      </c>
      <c r="M37" s="1">
        <v>0.5</v>
      </c>
      <c r="N37">
        <f>L37*(M37+1)*(M37+1)/(M37*M37+1)</f>
        <v>3.6</v>
      </c>
      <c r="O37" s="1">
        <v>15.187088012695313</v>
      </c>
      <c r="P37" s="1">
        <v>14.81434440612793</v>
      </c>
      <c r="Q37" s="1">
        <v>15.027594566345215</v>
      </c>
      <c r="R37" s="1">
        <v>409.9949951171875</v>
      </c>
      <c r="S37" s="1">
        <v>410.88125610351562</v>
      </c>
      <c r="T37" s="1">
        <v>5.0990538597106934</v>
      </c>
      <c r="U37" s="1">
        <v>5.4507160186767578</v>
      </c>
      <c r="V37" s="1">
        <v>29.813074111938477</v>
      </c>
      <c r="W37" s="1">
        <v>31.853984832763672</v>
      </c>
      <c r="X37" s="1">
        <v>599.73382568359375</v>
      </c>
      <c r="Y37" s="1">
        <v>0.10010366141796112</v>
      </c>
      <c r="Z37" s="1">
        <v>0.10537227988243103</v>
      </c>
      <c r="AA37" s="1">
        <v>101.22032928466797</v>
      </c>
      <c r="AB37" s="1">
        <v>-2.9322865009307861</v>
      </c>
      <c r="AC37" s="1">
        <v>4.2948429472744465E-3</v>
      </c>
      <c r="AD37" s="1">
        <v>2.3012258112430573E-2</v>
      </c>
      <c r="AE37" s="1">
        <v>6.5910234116017818E-4</v>
      </c>
      <c r="AF37" s="1">
        <v>1.3314741663634777E-2</v>
      </c>
      <c r="AG37" s="1">
        <v>8.8065979070961475E-4</v>
      </c>
      <c r="AH37" s="1">
        <v>0.66666668653488159</v>
      </c>
      <c r="AI37" s="1">
        <v>0</v>
      </c>
      <c r="AJ37" s="1">
        <v>2</v>
      </c>
      <c r="AK37" s="1">
        <v>0</v>
      </c>
      <c r="AL37" s="1">
        <v>1</v>
      </c>
      <c r="AM37" s="1">
        <v>0.18999999761581421</v>
      </c>
      <c r="AN37" s="1">
        <v>111115</v>
      </c>
      <c r="AO37">
        <f>X37*0.000001/(K37*0.0001)</f>
        <v>0.458862922484299</v>
      </c>
      <c r="AP37">
        <f>(U37-T37)/(1000-U37)*AO37</f>
        <v>1.6224909975736984E-4</v>
      </c>
      <c r="AQ37">
        <f>(P37+273.15)</f>
        <v>287.96434440612791</v>
      </c>
      <c r="AR37">
        <f>(O37+273.15)</f>
        <v>288.33708801269529</v>
      </c>
      <c r="AS37">
        <f>(Y37*AK37+Z37*AL37)*AM37</f>
        <v>2.0020732926434803E-2</v>
      </c>
      <c r="AT37">
        <f>((AS37+0.00000010773*(AR37^4-AQ37^4))-AP37*44100)/(L37*0.92*2*29.3+0.00000043092*AQ37^3)</f>
        <v>-2.7873103703082307E-2</v>
      </c>
      <c r="AU37">
        <f>0.61365*EXP(17.502*J37/(240.97+J37))</f>
        <v>1.6879950905167407</v>
      </c>
      <c r="AV37">
        <f>AU37*1000/AA37</f>
        <v>16.676443382924504</v>
      </c>
      <c r="AW37">
        <f>(AV37-U37)</f>
        <v>11.225727364247746</v>
      </c>
      <c r="AX37">
        <f>IF(D37,P37,(O37+P37)/2)</f>
        <v>14.81434440612793</v>
      </c>
      <c r="AY37">
        <f>0.61365*EXP(17.502*AX37/(240.97+AX37))</f>
        <v>1.6910310560502868</v>
      </c>
      <c r="AZ37">
        <f>IF(AW37&lt;&gt;0,(1000-(AV37+U37)/2)/AW37*AP37,0)</f>
        <v>1.4293420702683647E-2</v>
      </c>
      <c r="BA37">
        <f>U37*AA37/1000</f>
        <v>0.55172327024767587</v>
      </c>
      <c r="BB37">
        <f>(AY37-BA37)</f>
        <v>1.1393077858026111</v>
      </c>
      <c r="BC37">
        <f>1/(1.6/F37+1.37/N37)</f>
        <v>8.9384895304967845E-3</v>
      </c>
      <c r="BD37">
        <f>G37*AA37*0.001</f>
        <v>46.153312758391543</v>
      </c>
      <c r="BE37">
        <f>G37/S37</f>
        <v>1.1097337732822921</v>
      </c>
      <c r="BF37">
        <f>(1-AP37*AA37/AU37/F37)*100</f>
        <v>32.202304339348167</v>
      </c>
      <c r="BG37">
        <f>(S37-E37/(N37/1.35))</f>
        <v>411.05875763608321</v>
      </c>
      <c r="BH37">
        <f>E37*BF37/100/BG37</f>
        <v>-3.7081208894574366E-4</v>
      </c>
    </row>
    <row r="38" spans="1:60" x14ac:dyDescent="0.25">
      <c r="A38" s="1">
        <v>8</v>
      </c>
      <c r="B38" s="1" t="s">
        <v>100</v>
      </c>
      <c r="C38" s="1">
        <v>3607.9999997541308</v>
      </c>
      <c r="D38" s="1">
        <v>1</v>
      </c>
      <c r="E38">
        <f>(R38-S38*(1000-T38)/(1000-U38))*AO38</f>
        <v>-0.49228106663724075</v>
      </c>
      <c r="F38">
        <f>IF(AZ38&lt;&gt;0,1/(1/AZ38-1/N38),0)</f>
        <v>1.4539337613825701E-2</v>
      </c>
      <c r="G38">
        <f>((BC38-AP38/2)*S38-E38)/(BC38+AP38/2)</f>
        <v>457.34405542439328</v>
      </c>
      <c r="H38">
        <f>AP38*1000</f>
        <v>0.1642451755441407</v>
      </c>
      <c r="I38">
        <f>(AU38-BA38)</f>
        <v>1.1353661804371016</v>
      </c>
      <c r="J38">
        <f>(P38+AT38*D38)</f>
        <v>14.777560496599881</v>
      </c>
      <c r="K38" s="1">
        <v>13.069999694824219</v>
      </c>
      <c r="L38">
        <f>(K38*AI38+AJ38)</f>
        <v>2</v>
      </c>
      <c r="M38" s="1">
        <v>0.5</v>
      </c>
      <c r="N38">
        <f>L38*(M38+1)*(M38+1)/(M38*M38+1)</f>
        <v>3.6</v>
      </c>
      <c r="O38" s="1">
        <v>15.185150146484375</v>
      </c>
      <c r="P38" s="1">
        <v>14.805575370788574</v>
      </c>
      <c r="Q38" s="1">
        <v>15.026081085205078</v>
      </c>
      <c r="R38" s="1">
        <v>409.93051147460938</v>
      </c>
      <c r="S38" s="1">
        <v>410.8563232421875</v>
      </c>
      <c r="T38" s="1">
        <v>5.0940890312194824</v>
      </c>
      <c r="U38" s="1">
        <v>5.4500951766967773</v>
      </c>
      <c r="V38" s="1">
        <v>29.778812408447266</v>
      </c>
      <c r="W38" s="1">
        <v>31.853731155395508</v>
      </c>
      <c r="X38" s="1">
        <v>599.7044677734375</v>
      </c>
      <c r="Y38" s="1">
        <v>0.10559039562940598</v>
      </c>
      <c r="Z38" s="1">
        <v>0.11114778369665146</v>
      </c>
      <c r="AA38" s="1">
        <v>101.22013092041016</v>
      </c>
      <c r="AB38" s="1">
        <v>-2.9322865009307861</v>
      </c>
      <c r="AC38" s="1">
        <v>4.2948429472744465E-3</v>
      </c>
      <c r="AD38" s="1">
        <v>2.3012258112430573E-2</v>
      </c>
      <c r="AE38" s="1">
        <v>6.5910234116017818E-4</v>
      </c>
      <c r="AF38" s="1">
        <v>1.3314741663634777E-2</v>
      </c>
      <c r="AG38" s="1">
        <v>8.8065979070961475E-4</v>
      </c>
      <c r="AH38" s="1">
        <v>1</v>
      </c>
      <c r="AI38" s="1">
        <v>0</v>
      </c>
      <c r="AJ38" s="1">
        <v>2</v>
      </c>
      <c r="AK38" s="1">
        <v>0</v>
      </c>
      <c r="AL38" s="1">
        <v>1</v>
      </c>
      <c r="AM38" s="1">
        <v>0.18999999761581421</v>
      </c>
      <c r="AN38" s="1">
        <v>111115</v>
      </c>
      <c r="AO38">
        <f>X38*0.000001/(K38*0.0001)</f>
        <v>0.45884046042550652</v>
      </c>
      <c r="AP38">
        <f>(U38-T38)/(1000-U38)*AO38</f>
        <v>1.642451755441407E-4</v>
      </c>
      <c r="AQ38">
        <f>(P38+273.15)</f>
        <v>287.95557537078855</v>
      </c>
      <c r="AR38">
        <f>(O38+273.15)</f>
        <v>288.33515014648435</v>
      </c>
      <c r="AS38">
        <f>(Y38*AK38+Z38*AL38)*AM38</f>
        <v>2.1118078637366811E-2</v>
      </c>
      <c r="AT38">
        <f>((AS38+0.00000010773*(AR38^4-AQ38^4))-AP38*44100)/(L38*0.92*2*29.3+0.00000043092*AQ38^3)</f>
        <v>-2.8014874188693129E-2</v>
      </c>
      <c r="AU38">
        <f>0.61365*EXP(17.502*J38/(240.97+J38))</f>
        <v>1.6870255277510453</v>
      </c>
      <c r="AV38">
        <f>AU38*1000/AA38</f>
        <v>16.666897309958639</v>
      </c>
      <c r="AW38">
        <f>(AV38-U38)</f>
        <v>11.216802133261861</v>
      </c>
      <c r="AX38">
        <f>IF(D38,P38,(O38+P38)/2)</f>
        <v>14.805575370788574</v>
      </c>
      <c r="AY38">
        <f>0.61365*EXP(17.502*AX38/(240.97+AX38))</f>
        <v>1.6900754073215019</v>
      </c>
      <c r="AZ38">
        <f>IF(AW38&lt;&gt;0,(1000-(AV38+U38)/2)/AW38*AP38,0)</f>
        <v>1.4480853719059638E-2</v>
      </c>
      <c r="BA38">
        <f>U38*AA38/1000</f>
        <v>0.55165934731394373</v>
      </c>
      <c r="BB38">
        <f>(AY38-BA38)</f>
        <v>1.1384160600075581</v>
      </c>
      <c r="BC38">
        <f>1/(1.6/F38+1.37/N38)</f>
        <v>9.0557698789529035E-3</v>
      </c>
      <c r="BD38">
        <f>G38*AA38*0.001</f>
        <v>46.292425165728403</v>
      </c>
      <c r="BE38">
        <f>G38/S38</f>
        <v>1.1131483916697629</v>
      </c>
      <c r="BF38">
        <f>(1-AP38*AA38/AU38/F38)*100</f>
        <v>32.22129906528852</v>
      </c>
      <c r="BG38">
        <f>(S38-E38/(N38/1.35))</f>
        <v>411.04092864217648</v>
      </c>
      <c r="BH38">
        <f>E38*BF38/100/BG38</f>
        <v>-3.8589674085974182E-4</v>
      </c>
    </row>
    <row r="39" spans="1:60" x14ac:dyDescent="0.25">
      <c r="A39" s="1">
        <v>9</v>
      </c>
      <c r="B39" s="1" t="s">
        <v>101</v>
      </c>
      <c r="C39" s="1">
        <v>3612.9999996423721</v>
      </c>
      <c r="D39" s="1">
        <v>1</v>
      </c>
      <c r="E39">
        <f>(R39-S39*(1000-T39)/(1000-U39))*AO39</f>
        <v>-0.50897746548318379</v>
      </c>
      <c r="F39">
        <f>IF(AZ39&lt;&gt;0,1/(1/AZ39-1/N39),0)</f>
        <v>1.4560697595362358E-2</v>
      </c>
      <c r="G39">
        <f>((BC39-AP39/2)*S39-E39)/(BC39+AP39/2)</f>
        <v>459.05655106206012</v>
      </c>
      <c r="H39">
        <f>AP39*1000</f>
        <v>0.1644415371088658</v>
      </c>
      <c r="I39">
        <f>(AU39-BA39)</f>
        <v>1.1350683568781004</v>
      </c>
      <c r="J39">
        <f>(P39+AT39*D39)</f>
        <v>14.774297331249306</v>
      </c>
      <c r="K39" s="1">
        <v>13.069999694824219</v>
      </c>
      <c r="L39">
        <f>(K39*AI39+AJ39)</f>
        <v>2</v>
      </c>
      <c r="M39" s="1">
        <v>0.5</v>
      </c>
      <c r="N39">
        <f>L39*(M39+1)*(M39+1)/(M39*M39+1)</f>
        <v>3.6</v>
      </c>
      <c r="O39" s="1">
        <v>15.18338680267334</v>
      </c>
      <c r="P39" s="1">
        <v>14.802276611328125</v>
      </c>
      <c r="Q39" s="1">
        <v>15.026776313781738</v>
      </c>
      <c r="R39" s="1">
        <v>409.8582763671875</v>
      </c>
      <c r="S39" s="1">
        <v>410.82034301757812</v>
      </c>
      <c r="T39" s="1">
        <v>5.0930724143981934</v>
      </c>
      <c r="U39" s="1">
        <v>5.4495153427124023</v>
      </c>
      <c r="V39" s="1">
        <v>29.772087097167969</v>
      </c>
      <c r="W39" s="1">
        <v>31.853649139404297</v>
      </c>
      <c r="X39" s="1">
        <v>599.68603515625</v>
      </c>
      <c r="Y39" s="1">
        <v>9.1330058872699738E-2</v>
      </c>
      <c r="Z39" s="1">
        <v>9.6136905252933502E-2</v>
      </c>
      <c r="AA39" s="1">
        <v>101.22042083740234</v>
      </c>
      <c r="AB39" s="1">
        <v>-2.9322865009307861</v>
      </c>
      <c r="AC39" s="1">
        <v>4.2948429472744465E-3</v>
      </c>
      <c r="AD39" s="1">
        <v>2.3012258112430573E-2</v>
      </c>
      <c r="AE39" s="1">
        <v>6.5910234116017818E-4</v>
      </c>
      <c r="AF39" s="1">
        <v>1.3314741663634777E-2</v>
      </c>
      <c r="AG39" s="1">
        <v>8.8065979070961475E-4</v>
      </c>
      <c r="AH39" s="1">
        <v>1</v>
      </c>
      <c r="AI39" s="1">
        <v>0</v>
      </c>
      <c r="AJ39" s="1">
        <v>2</v>
      </c>
      <c r="AK39" s="1">
        <v>0</v>
      </c>
      <c r="AL39" s="1">
        <v>1</v>
      </c>
      <c r="AM39" s="1">
        <v>0.18999999761581421</v>
      </c>
      <c r="AN39" s="1">
        <v>111115</v>
      </c>
      <c r="AO39">
        <f>X39*0.000001/(K39*0.0001)</f>
        <v>0.45882635742809424</v>
      </c>
      <c r="AP39">
        <f>(U39-T39)/(1000-U39)*AO39</f>
        <v>1.644415371088658E-4</v>
      </c>
      <c r="AQ39">
        <f>(P39+273.15)</f>
        <v>287.9522766113281</v>
      </c>
      <c r="AR39">
        <f>(O39+273.15)</f>
        <v>288.33338680267332</v>
      </c>
      <c r="AS39">
        <f>(Y39*AK39+Z39*AL39)*AM39</f>
        <v>1.8266011768849122E-2</v>
      </c>
      <c r="AT39">
        <f>((AS39+0.00000010773*(AR39^4-AQ39^4))-AP39*44100)/(L39*0.92*2*29.3+0.00000043092*AQ39^3)</f>
        <v>-2.7979280078819637E-2</v>
      </c>
      <c r="AU39">
        <f>0.61365*EXP(17.502*J39/(240.97+J39))</f>
        <v>1.6866705932273305</v>
      </c>
      <c r="AV39">
        <f>AU39*1000/AA39</f>
        <v>16.663343021827099</v>
      </c>
      <c r="AW39">
        <f>(AV39-U39)</f>
        <v>11.213827679114697</v>
      </c>
      <c r="AX39">
        <f>IF(D39,P39,(O39+P39)/2)</f>
        <v>14.802276611328125</v>
      </c>
      <c r="AY39">
        <f>0.61365*EXP(17.502*AX39/(240.97+AX39))</f>
        <v>1.6897160316523081</v>
      </c>
      <c r="AZ39">
        <f>IF(AW39&lt;&gt;0,(1000-(AV39+U39)/2)/AW39*AP39,0)</f>
        <v>1.4502042081677213E-2</v>
      </c>
      <c r="BA39">
        <f>U39*AA39/1000</f>
        <v>0.55160223634923022</v>
      </c>
      <c r="BB39">
        <f>(AY39-BA39)</f>
        <v>1.1381137953030778</v>
      </c>
      <c r="BC39">
        <f>1/(1.6/F39+1.37/N39)</f>
        <v>9.0690279447506478E-3</v>
      </c>
      <c r="BD39">
        <f>G39*AA39*0.001</f>
        <v>46.465897286668202</v>
      </c>
      <c r="BE39">
        <f>G39/S39</f>
        <v>1.1174143609592821</v>
      </c>
      <c r="BF39">
        <f>(1-AP39*AA39/AU39/F39)*100</f>
        <v>32.225361337903301</v>
      </c>
      <c r="BG39">
        <f>(S39-E39/(N39/1.35))</f>
        <v>411.0112095671343</v>
      </c>
      <c r="BH39">
        <f>E39*BF39/100/BG39</f>
        <v>-3.9906412176251644E-4</v>
      </c>
    </row>
    <row r="40" spans="1:60" x14ac:dyDescent="0.25">
      <c r="A40" s="1">
        <v>10</v>
      </c>
      <c r="B40" s="1" t="s">
        <v>102</v>
      </c>
      <c r="C40" s="1">
        <v>3618.4999995194376</v>
      </c>
      <c r="D40" s="1">
        <v>1</v>
      </c>
      <c r="E40">
        <f>(R40-S40*(1000-T40)/(1000-U40))*AO40</f>
        <v>-0.49656827242742463</v>
      </c>
      <c r="F40">
        <f>IF(AZ40&lt;&gt;0,1/(1/AZ40-1/N40),0)</f>
        <v>1.4607096500844765E-2</v>
      </c>
      <c r="G40">
        <f>((BC40-AP40/2)*S40-E40)/(BC40+AP40/2)</f>
        <v>457.5179639022623</v>
      </c>
      <c r="H40">
        <f>AP40*1000</f>
        <v>0.16489190820646896</v>
      </c>
      <c r="I40">
        <f>(AU40-BA40)</f>
        <v>1.1345817662830764</v>
      </c>
      <c r="J40">
        <f>(P40+AT40*D40)</f>
        <v>14.769135149088504</v>
      </c>
      <c r="K40" s="1">
        <v>13.069999694824219</v>
      </c>
      <c r="L40">
        <f>(K40*AI40+AJ40)</f>
        <v>2</v>
      </c>
      <c r="M40" s="1">
        <v>0.5</v>
      </c>
      <c r="N40">
        <f>L40*(M40+1)*(M40+1)/(M40*M40+1)</f>
        <v>3.6</v>
      </c>
      <c r="O40" s="1">
        <v>15.18137264251709</v>
      </c>
      <c r="P40" s="1">
        <v>14.797042846679688</v>
      </c>
      <c r="Q40" s="1">
        <v>15.027059555053711</v>
      </c>
      <c r="R40" s="1">
        <v>409.87127685546875</v>
      </c>
      <c r="S40" s="1">
        <v>410.80587768554687</v>
      </c>
      <c r="T40" s="1">
        <v>5.0913567543029785</v>
      </c>
      <c r="U40" s="1">
        <v>5.4487676620483398</v>
      </c>
      <c r="V40" s="1">
        <v>29.765607833862305</v>
      </c>
      <c r="W40" s="1">
        <v>31.853744506835938</v>
      </c>
      <c r="X40" s="1">
        <v>599.7003173828125</v>
      </c>
      <c r="Y40" s="1">
        <v>6.77805095911026E-2</v>
      </c>
      <c r="Z40" s="1">
        <v>7.1347907185554504E-2</v>
      </c>
      <c r="AA40" s="1">
        <v>101.22058868408203</v>
      </c>
      <c r="AB40" s="1">
        <v>-2.9322865009307861</v>
      </c>
      <c r="AC40" s="1">
        <v>4.2948429472744465E-3</v>
      </c>
      <c r="AD40" s="1">
        <v>2.3012258112430573E-2</v>
      </c>
      <c r="AE40" s="1">
        <v>6.5910234116017818E-4</v>
      </c>
      <c r="AF40" s="1">
        <v>1.3314741663634777E-2</v>
      </c>
      <c r="AG40" s="1">
        <v>8.8065979070961475E-4</v>
      </c>
      <c r="AH40" s="1">
        <v>1</v>
      </c>
      <c r="AI40" s="1">
        <v>0</v>
      </c>
      <c r="AJ40" s="1">
        <v>2</v>
      </c>
      <c r="AK40" s="1">
        <v>0</v>
      </c>
      <c r="AL40" s="1">
        <v>1</v>
      </c>
      <c r="AM40" s="1">
        <v>0.18999999761581421</v>
      </c>
      <c r="AN40" s="1">
        <v>111115</v>
      </c>
      <c r="AO40">
        <f>X40*0.000001/(K40*0.0001)</f>
        <v>0.45883728491615544</v>
      </c>
      <c r="AP40">
        <f>(U40-T40)/(1000-U40)*AO40</f>
        <v>1.6489190820646895E-4</v>
      </c>
      <c r="AQ40">
        <f>(P40+273.15)</f>
        <v>287.94704284667966</v>
      </c>
      <c r="AR40">
        <f>(O40+273.15)</f>
        <v>288.33137264251707</v>
      </c>
      <c r="AS40">
        <f>(Y40*AK40+Z40*AL40)*AM40</f>
        <v>1.3556102195148689E-2</v>
      </c>
      <c r="AT40">
        <f>((AS40+0.00000010773*(AR40^4-AQ40^4))-AP40*44100)/(L40*0.92*2*29.3+0.00000043092*AQ40^3)</f>
        <v>-2.7907697591184596E-2</v>
      </c>
      <c r="AU40">
        <f>0.61365*EXP(17.502*J40/(240.97+J40))</f>
        <v>1.6861092366383987</v>
      </c>
      <c r="AV40">
        <f>AU40*1000/AA40</f>
        <v>16.65776951664337</v>
      </c>
      <c r="AW40">
        <f>(AV40-U40)</f>
        <v>11.20900185459503</v>
      </c>
      <c r="AX40">
        <f>IF(D40,P40,(O40+P40)/2)</f>
        <v>14.797042846679688</v>
      </c>
      <c r="AY40">
        <f>0.61365*EXP(17.502*AX40/(240.97+AX40))</f>
        <v>1.6891459891304523</v>
      </c>
      <c r="AZ40">
        <f>IF(AW40&lt;&gt;0,(1000-(AV40+U40)/2)/AW40*AP40,0)</f>
        <v>1.4548067327690224E-2</v>
      </c>
      <c r="BA40">
        <f>U40*AA40/1000</f>
        <v>0.55152747035532235</v>
      </c>
      <c r="BB40">
        <f>(AY40-BA40)</f>
        <v>1.13761851877513</v>
      </c>
      <c r="BC40">
        <f>1/(1.6/F40+1.37/N40)</f>
        <v>9.0978271204906671E-3</v>
      </c>
      <c r="BD40">
        <f>G40*AA40*0.001</f>
        <v>46.310237639729586</v>
      </c>
      <c r="BE40">
        <f>G40/S40</f>
        <v>1.113708417415759</v>
      </c>
      <c r="BF40">
        <f>(1-AP40*AA40/AU40/F40)*100</f>
        <v>32.232947474045822</v>
      </c>
      <c r="BG40">
        <f>(S40-E40/(N40/1.35))</f>
        <v>410.99209078770718</v>
      </c>
      <c r="BH40">
        <f>E40*BF40/100/BG40</f>
        <v>-3.8944445407097827E-4</v>
      </c>
    </row>
    <row r="41" spans="1:60" x14ac:dyDescent="0.25">
      <c r="A41" s="1" t="s">
        <v>9</v>
      </c>
      <c r="B41" s="1" t="s">
        <v>103</v>
      </c>
    </row>
    <row r="42" spans="1:60" x14ac:dyDescent="0.25">
      <c r="A42" s="1" t="s">
        <v>9</v>
      </c>
      <c r="B42" s="1" t="s">
        <v>104</v>
      </c>
    </row>
    <row r="43" spans="1:60" x14ac:dyDescent="0.25">
      <c r="A43" s="1" t="s">
        <v>9</v>
      </c>
      <c r="B43" s="1" t="s">
        <v>105</v>
      </c>
    </row>
    <row r="44" spans="1:60" x14ac:dyDescent="0.25">
      <c r="A44" s="1" t="s">
        <v>9</v>
      </c>
      <c r="B44" s="1" t="s">
        <v>106</v>
      </c>
    </row>
    <row r="45" spans="1:60" x14ac:dyDescent="0.25">
      <c r="A45" s="1" t="s">
        <v>9</v>
      </c>
      <c r="B45" s="1" t="s">
        <v>107</v>
      </c>
    </row>
    <row r="46" spans="1:60" x14ac:dyDescent="0.25">
      <c r="A46" s="1" t="s">
        <v>9</v>
      </c>
      <c r="B46" s="1" t="s">
        <v>108</v>
      </c>
    </row>
    <row r="47" spans="1:60" x14ac:dyDescent="0.25">
      <c r="A47" s="1" t="s">
        <v>9</v>
      </c>
      <c r="B47" s="1" t="s">
        <v>109</v>
      </c>
    </row>
    <row r="48" spans="1:60" x14ac:dyDescent="0.25">
      <c r="A48" s="1" t="s">
        <v>9</v>
      </c>
      <c r="B48" s="1" t="s">
        <v>110</v>
      </c>
    </row>
    <row r="49" spans="1:60" x14ac:dyDescent="0.25">
      <c r="A49" s="1" t="s">
        <v>9</v>
      </c>
      <c r="B49" s="1" t="s">
        <v>111</v>
      </c>
    </row>
    <row r="50" spans="1:60" x14ac:dyDescent="0.25">
      <c r="A50" s="1">
        <v>11</v>
      </c>
      <c r="B50" s="1" t="s">
        <v>112</v>
      </c>
      <c r="C50" s="1">
        <v>3950.4999999888241</v>
      </c>
      <c r="D50" s="1">
        <v>1</v>
      </c>
      <c r="E50">
        <f>(R50-S50*(1000-T50)/(1000-U50))*AO50</f>
        <v>-0.579868232550243</v>
      </c>
      <c r="F50">
        <f>IF(AZ50&lt;&gt;0,1/(1/AZ50-1/N50),0)</f>
        <v>1.4726014218871942E-2</v>
      </c>
      <c r="G50">
        <f>((BC50-AP50/2)*S50-E50)/(BC50+AP50/2)</f>
        <v>467.06096728875559</v>
      </c>
      <c r="H50">
        <f>AP50*1000</f>
        <v>0.16349871813900763</v>
      </c>
      <c r="I50">
        <f>(AU50-BA50)</f>
        <v>1.1159701993872817</v>
      </c>
      <c r="J50">
        <f>(P50+AT50*D50)</f>
        <v>14.701209784770391</v>
      </c>
      <c r="K50" s="1">
        <v>18.790000915527344</v>
      </c>
      <c r="L50">
        <f>(K50*AI50+AJ50)</f>
        <v>2</v>
      </c>
      <c r="M50" s="1">
        <v>0.5</v>
      </c>
      <c r="N50">
        <f>L50*(M50+1)*(M50+1)/(M50*M50+1)</f>
        <v>3.6</v>
      </c>
      <c r="O50" s="1">
        <v>15.161679267883301</v>
      </c>
      <c r="P50" s="1">
        <v>14.723899841308594</v>
      </c>
      <c r="Q50" s="1">
        <v>15.029634475708008</v>
      </c>
      <c r="R50" s="1">
        <v>410.06329345703125</v>
      </c>
      <c r="S50" s="1">
        <v>411.66925048828125</v>
      </c>
      <c r="T50" s="1">
        <v>5.0501713752746582</v>
      </c>
      <c r="U50" s="1">
        <v>5.5595979690551758</v>
      </c>
      <c r="V50" s="1">
        <v>29.665180206298828</v>
      </c>
      <c r="W50" s="1">
        <v>32.546520233154297</v>
      </c>
      <c r="X50" s="1">
        <v>599.70587158203125</v>
      </c>
      <c r="Y50" s="1">
        <v>9.872300922870636E-2</v>
      </c>
      <c r="Z50" s="1">
        <v>0.10391895473003387</v>
      </c>
      <c r="AA50" s="1">
        <v>101.22455596923828</v>
      </c>
      <c r="AB50" s="1">
        <v>-3.0759952068328857</v>
      </c>
      <c r="AC50" s="1">
        <v>1.5848273411393166E-2</v>
      </c>
      <c r="AD50" s="1">
        <v>2.647671289741993E-2</v>
      </c>
      <c r="AE50" s="1">
        <v>2.8773210942745209E-3</v>
      </c>
      <c r="AF50" s="1">
        <v>2.0624246448278427E-2</v>
      </c>
      <c r="AG50" s="1">
        <v>2.6761111803352833E-3</v>
      </c>
      <c r="AH50" s="1">
        <v>0.3333333432674408</v>
      </c>
      <c r="AI50" s="1">
        <v>0</v>
      </c>
      <c r="AJ50" s="1">
        <v>2</v>
      </c>
      <c r="AK50" s="1">
        <v>0</v>
      </c>
      <c r="AL50" s="1">
        <v>1</v>
      </c>
      <c r="AM50" s="1">
        <v>0.18999999761581421</v>
      </c>
      <c r="AN50" s="1">
        <v>111115</v>
      </c>
      <c r="AO50">
        <f>X50*0.000001/(K50*0.0001)</f>
        <v>0.31916223648848097</v>
      </c>
      <c r="AP50">
        <f>(U50-T50)/(1000-U50)*AO50</f>
        <v>1.6349871813900764E-4</v>
      </c>
      <c r="AQ50">
        <f>(P50+273.15)</f>
        <v>287.87389984130857</v>
      </c>
      <c r="AR50">
        <f>(O50+273.15)</f>
        <v>288.31167926788328</v>
      </c>
      <c r="AS50">
        <f>(Y50*AK50+Z50*AL50)*AM50</f>
        <v>1.9744601150944341E-2</v>
      </c>
      <c r="AT50">
        <f>((AS50+0.00000010773*(AR50^4-AQ50^4))-AP50*44100)/(L50*0.92*2*29.3+0.00000043092*AQ50^3)</f>
        <v>-2.2690056538202427E-2</v>
      </c>
      <c r="AU50">
        <f>0.61365*EXP(17.502*J50/(240.97+J50))</f>
        <v>1.6787380351723709</v>
      </c>
      <c r="AV50">
        <f>AU50*1000/AA50</f>
        <v>16.584296360682799</v>
      </c>
      <c r="AW50">
        <f>(AV50-U50)</f>
        <v>11.024698391627624</v>
      </c>
      <c r="AX50">
        <f>IF(D50,P50,(O50+P50)/2)</f>
        <v>14.723899841308594</v>
      </c>
      <c r="AY50">
        <f>0.61365*EXP(17.502*AX50/(240.97+AX50))</f>
        <v>1.6811971843375382</v>
      </c>
      <c r="AZ50">
        <f>IF(AW50&lt;&gt;0,(1000-(AV50+U50)/2)/AW50*AP50,0)</f>
        <v>1.4666021983244293E-2</v>
      </c>
      <c r="BA50">
        <f>U50*AA50/1000</f>
        <v>0.56276783578508915</v>
      </c>
      <c r="BB50">
        <f>(AY50-BA50)</f>
        <v>1.118429348552449</v>
      </c>
      <c r="BC50">
        <f>1/(1.6/F50+1.37/N50)</f>
        <v>9.1716348543942217E-3</v>
      </c>
      <c r="BD50">
        <f>G50*AA50*0.001</f>
        <v>47.27803902436721</v>
      </c>
      <c r="BE50">
        <f>G50/S50</f>
        <v>1.1345539331265917</v>
      </c>
      <c r="BF50">
        <f>(1-AP50*AA50/AU50/F50)*100</f>
        <v>33.052851053964375</v>
      </c>
      <c r="BG50">
        <f>(S50-E50/(N50/1.35))</f>
        <v>411.88670107548757</v>
      </c>
      <c r="BH50">
        <f>E50*BF50/100/BG50</f>
        <v>-4.653293799329563E-4</v>
      </c>
    </row>
    <row r="51" spans="1:60" x14ac:dyDescent="0.25">
      <c r="A51" s="1">
        <v>12</v>
      </c>
      <c r="B51" s="1" t="s">
        <v>113</v>
      </c>
      <c r="C51" s="1">
        <v>3955.4999998770654</v>
      </c>
      <c r="D51" s="1">
        <v>1</v>
      </c>
      <c r="E51">
        <f>(R51-S51*(1000-T51)/(1000-U51))*AO51</f>
        <v>-0.60337899678360774</v>
      </c>
      <c r="F51">
        <f>IF(AZ51&lt;&gt;0,1/(1/AZ51-1/N51),0)</f>
        <v>1.4550059072869811E-2</v>
      </c>
      <c r="G51">
        <f>((BC51-AP51/2)*S51-E51)/(BC51+AP51/2)</f>
        <v>470.24912923063118</v>
      </c>
      <c r="H51">
        <f>AP51*1000</f>
        <v>0.16171467467112241</v>
      </c>
      <c r="I51">
        <f>(AU51-BA51)</f>
        <v>1.1170898676297498</v>
      </c>
      <c r="J51">
        <f>(P51+AT51*D51)</f>
        <v>14.704774442951123</v>
      </c>
      <c r="K51" s="1">
        <v>18.790000915527344</v>
      </c>
      <c r="L51">
        <f>(K51*AI51+AJ51)</f>
        <v>2</v>
      </c>
      <c r="M51" s="1">
        <v>0.5</v>
      </c>
      <c r="N51">
        <f>L51*(M51+1)*(M51+1)/(M51*M51+1)</f>
        <v>3.6</v>
      </c>
      <c r="O51" s="1">
        <v>15.165509223937988</v>
      </c>
      <c r="P51" s="1">
        <v>14.726716041564941</v>
      </c>
      <c r="Q51" s="1">
        <v>15.027801513671875</v>
      </c>
      <c r="R51" s="1">
        <v>409.8543701171875</v>
      </c>
      <c r="S51" s="1">
        <v>411.53634643554687</v>
      </c>
      <c r="T51" s="1">
        <v>5.0484790802001953</v>
      </c>
      <c r="U51" s="1">
        <v>5.5523467063903809</v>
      </c>
      <c r="V51" s="1">
        <v>29.655794143676758</v>
      </c>
      <c r="W51" s="1">
        <v>32.497806549072266</v>
      </c>
      <c r="X51" s="1">
        <v>599.7105712890625</v>
      </c>
      <c r="Y51" s="1">
        <v>9.4279006123542786E-2</v>
      </c>
      <c r="Z51" s="1">
        <v>9.9241055548191071E-2</v>
      </c>
      <c r="AA51" s="1">
        <v>101.22463989257812</v>
      </c>
      <c r="AB51" s="1">
        <v>-3.0759952068328857</v>
      </c>
      <c r="AC51" s="1">
        <v>1.5848273411393166E-2</v>
      </c>
      <c r="AD51" s="1">
        <v>2.647671289741993E-2</v>
      </c>
      <c r="AE51" s="1">
        <v>2.8773210942745209E-3</v>
      </c>
      <c r="AF51" s="1">
        <v>2.0624246448278427E-2</v>
      </c>
      <c r="AG51" s="1">
        <v>2.6761111803352833E-3</v>
      </c>
      <c r="AH51" s="1">
        <v>1</v>
      </c>
      <c r="AI51" s="1">
        <v>0</v>
      </c>
      <c r="AJ51" s="1">
        <v>2</v>
      </c>
      <c r="AK51" s="1">
        <v>0</v>
      </c>
      <c r="AL51" s="1">
        <v>1</v>
      </c>
      <c r="AM51" s="1">
        <v>0.18999999761581421</v>
      </c>
      <c r="AN51" s="1">
        <v>111115</v>
      </c>
      <c r="AO51">
        <f>X51*0.000001/(K51*0.0001)</f>
        <v>0.31916473766293668</v>
      </c>
      <c r="AP51">
        <f>(U51-T51)/(1000-U51)*AO51</f>
        <v>1.6171467467112241E-4</v>
      </c>
      <c r="AQ51">
        <f>(P51+273.15)</f>
        <v>287.87671604156492</v>
      </c>
      <c r="AR51">
        <f>(O51+273.15)</f>
        <v>288.31550922393797</v>
      </c>
      <c r="AS51">
        <f>(Y51*AK51+Z51*AL51)*AM51</f>
        <v>1.8855800317547189E-2</v>
      </c>
      <c r="AT51">
        <f>((AS51+0.00000010773*(AR51^4-AQ51^4))-AP51*44100)/(L51*0.92*2*29.3+0.00000043092*AQ51^3)</f>
        <v>-2.1941598613818065E-2</v>
      </c>
      <c r="AU51">
        <f>0.61365*EXP(17.502*J51/(240.97+J51))</f>
        <v>1.6791241635428582</v>
      </c>
      <c r="AV51">
        <f>AU51*1000/AA51</f>
        <v>16.588097179943368</v>
      </c>
      <c r="AW51">
        <f>(AV51-U51)</f>
        <v>11.035750473552987</v>
      </c>
      <c r="AX51">
        <f>IF(D51,P51,(O51+P51)/2)</f>
        <v>14.726716041564941</v>
      </c>
      <c r="AY51">
        <f>0.61365*EXP(17.502*AX51/(240.97+AX51))</f>
        <v>1.6815026249457419</v>
      </c>
      <c r="AZ51">
        <f>IF(AW51&lt;&gt;0,(1000-(AV51+U51)/2)/AW51*AP51,0)</f>
        <v>1.4491489066765569E-2</v>
      </c>
      <c r="BA51">
        <f>U51*AA51/1000</f>
        <v>0.56203429591310849</v>
      </c>
      <c r="BB51">
        <f>(AY51-BA51)</f>
        <v>1.1194683290326335</v>
      </c>
      <c r="BC51">
        <f>1/(1.6/F51+1.37/N51)</f>
        <v>9.0624246678462327E-3</v>
      </c>
      <c r="BD51">
        <f>G51*AA51*0.001</f>
        <v>47.600798766169078</v>
      </c>
      <c r="BE51">
        <f>G51/S51</f>
        <v>1.1426673082550673</v>
      </c>
      <c r="BF51">
        <f>(1-AP51*AA51/AU51/F51)*100</f>
        <v>32.997947953117013</v>
      </c>
      <c r="BG51">
        <f>(S51-E51/(N51/1.35))</f>
        <v>411.76261355934071</v>
      </c>
      <c r="BH51">
        <f>E51*BF51/100/BG51</f>
        <v>-4.8353755480037288E-4</v>
      </c>
    </row>
    <row r="52" spans="1:60" x14ac:dyDescent="0.25">
      <c r="A52" s="1">
        <v>13</v>
      </c>
      <c r="B52" s="1" t="s">
        <v>114</v>
      </c>
      <c r="C52" s="1">
        <v>3960.4999997653067</v>
      </c>
      <c r="D52" s="1">
        <v>1</v>
      </c>
      <c r="E52">
        <f>(R52-S52*(1000-T52)/(1000-U52))*AO52</f>
        <v>-0.60995665966379609</v>
      </c>
      <c r="F52">
        <f>IF(AZ52&lt;&gt;0,1/(1/AZ52-1/N52),0)</f>
        <v>1.4997392133318316E-2</v>
      </c>
      <c r="G52">
        <f>((BC52-AP52/2)*S52-E52)/(BC52+AP52/2)</f>
        <v>468.90872193637205</v>
      </c>
      <c r="H52">
        <f>AP52*1000</f>
        <v>0.16665005811764194</v>
      </c>
      <c r="I52">
        <f>(AU52-BA52)</f>
        <v>1.1169935481977253</v>
      </c>
      <c r="J52">
        <f>(P52+AT52*D52)</f>
        <v>14.69907565287213</v>
      </c>
      <c r="K52" s="1">
        <v>18.790000915527344</v>
      </c>
      <c r="L52">
        <f>(K52*AI52+AJ52)</f>
        <v>2</v>
      </c>
      <c r="M52" s="1">
        <v>0.5</v>
      </c>
      <c r="N52">
        <f>L52*(M52+1)*(M52+1)/(M52*M52+1)</f>
        <v>3.6</v>
      </c>
      <c r="O52" s="1">
        <v>15.164648056030273</v>
      </c>
      <c r="P52" s="1">
        <v>14.722615242004395</v>
      </c>
      <c r="Q52" s="1">
        <v>15.027713775634766</v>
      </c>
      <c r="R52" s="1">
        <v>409.76095581054687</v>
      </c>
      <c r="S52" s="1">
        <v>411.45721435546875</v>
      </c>
      <c r="T52" s="1">
        <v>5.0279374122619629</v>
      </c>
      <c r="U52" s="1">
        <v>5.5471839904785156</v>
      </c>
      <c r="V52" s="1">
        <v>29.44877815246582</v>
      </c>
      <c r="W52" s="1">
        <v>32.470733642578125</v>
      </c>
      <c r="X52" s="1">
        <v>599.71209716796875</v>
      </c>
      <c r="Y52" s="1">
        <v>7.2614103555679321E-2</v>
      </c>
      <c r="Z52" s="1">
        <v>7.643590122461319E-2</v>
      </c>
      <c r="AA52" s="1">
        <v>101.22493743896484</v>
      </c>
      <c r="AB52" s="1">
        <v>-3.0759952068328857</v>
      </c>
      <c r="AC52" s="1">
        <v>1.5848273411393166E-2</v>
      </c>
      <c r="AD52" s="1">
        <v>2.647671289741993E-2</v>
      </c>
      <c r="AE52" s="1">
        <v>2.8773210942745209E-3</v>
      </c>
      <c r="AF52" s="1">
        <v>2.0624246448278427E-2</v>
      </c>
      <c r="AG52" s="1">
        <v>2.6761111803352833E-3</v>
      </c>
      <c r="AH52" s="1">
        <v>1</v>
      </c>
      <c r="AI52" s="1">
        <v>0</v>
      </c>
      <c r="AJ52" s="1">
        <v>2</v>
      </c>
      <c r="AK52" s="1">
        <v>0</v>
      </c>
      <c r="AL52" s="1">
        <v>1</v>
      </c>
      <c r="AM52" s="1">
        <v>0.18999999761581421</v>
      </c>
      <c r="AN52" s="1">
        <v>111115</v>
      </c>
      <c r="AO52">
        <f>X52*0.000001/(K52*0.0001)</f>
        <v>0.31916554973256517</v>
      </c>
      <c r="AP52">
        <f>(U52-T52)/(1000-U52)*AO52</f>
        <v>1.6665005811764195E-4</v>
      </c>
      <c r="AQ52">
        <f>(P52+273.15)</f>
        <v>287.87261524200437</v>
      </c>
      <c r="AR52">
        <f>(O52+273.15)</f>
        <v>288.31464805603025</v>
      </c>
      <c r="AS52">
        <f>(Y52*AK52+Z52*AL52)*AM52</f>
        <v>1.4522821050439116E-2</v>
      </c>
      <c r="AT52">
        <f>((AS52+0.00000010773*(AR52^4-AQ52^4))-AP52*44100)/(L52*0.92*2*29.3+0.00000043092*AQ52^3)</f>
        <v>-2.353958913226371E-2</v>
      </c>
      <c r="AU52">
        <f>0.61365*EXP(17.502*J52/(240.97+J52))</f>
        <v>1.6785069005963404</v>
      </c>
      <c r="AV52">
        <f>AU52*1000/AA52</f>
        <v>16.581950486345544</v>
      </c>
      <c r="AW52">
        <f>(AV52-U52)</f>
        <v>11.034766495867029</v>
      </c>
      <c r="AX52">
        <f>IF(D52,P52,(O52+P52)/2)</f>
        <v>14.722615242004395</v>
      </c>
      <c r="AY52">
        <f>0.61365*EXP(17.502*AX52/(240.97+AX52))</f>
        <v>1.6810578749293725</v>
      </c>
      <c r="AZ52">
        <f>IF(AW52&lt;&gt;0,(1000-(AV52+U52)/2)/AW52*AP52,0)</f>
        <v>1.4935173064698801E-2</v>
      </c>
      <c r="BA52">
        <f>U52*AA52/1000</f>
        <v>0.56151335239861511</v>
      </c>
      <c r="BB52">
        <f>(AY52-BA52)</f>
        <v>1.1195445225307574</v>
      </c>
      <c r="BC52">
        <f>1/(1.6/F52+1.37/N52)</f>
        <v>9.3400532907555196E-3</v>
      </c>
      <c r="BD52">
        <f>G52*AA52*0.001</f>
        <v>47.46525604259422</v>
      </c>
      <c r="BE52">
        <f>G52/S52</f>
        <v>1.1396293601775795</v>
      </c>
      <c r="BF52">
        <f>(1-AP52*AA52/AU52/F52)*100</f>
        <v>32.987764134679473</v>
      </c>
      <c r="BG52">
        <f>(S52-E52/(N52/1.35))</f>
        <v>411.6859481028427</v>
      </c>
      <c r="BH52">
        <f>E52*BF52/100/BG52</f>
        <v>-4.8874892412747203E-4</v>
      </c>
    </row>
    <row r="53" spans="1:60" x14ac:dyDescent="0.25">
      <c r="A53" s="1">
        <v>14</v>
      </c>
      <c r="B53" s="1" t="s">
        <v>115</v>
      </c>
      <c r="C53" s="1">
        <v>3965.9999996423721</v>
      </c>
      <c r="D53" s="1">
        <v>1</v>
      </c>
      <c r="E53">
        <f>(R53-S53*(1000-T53)/(1000-U53))*AO53</f>
        <v>-0.56700921348104583</v>
      </c>
      <c r="F53">
        <f>IF(AZ53&lt;&gt;0,1/(1/AZ53-1/N53),0)</f>
        <v>1.4890627385461952E-2</v>
      </c>
      <c r="G53">
        <f>((BC53-AP53/2)*S53-E53)/(BC53+AP53/2)</f>
        <v>464.73067826944759</v>
      </c>
      <c r="H53">
        <f>AP53*1000</f>
        <v>0.1654747783258152</v>
      </c>
      <c r="I53">
        <f>(AU53-BA53)</f>
        <v>1.1170335661456008</v>
      </c>
      <c r="J53">
        <f>(P53+AT53*D53)</f>
        <v>14.69540383533533</v>
      </c>
      <c r="K53" s="1">
        <v>18.790000915527344</v>
      </c>
      <c r="L53">
        <f>(K53*AI53+AJ53)</f>
        <v>2</v>
      </c>
      <c r="M53" s="1">
        <v>0.5</v>
      </c>
      <c r="N53">
        <f>L53*(M53+1)*(M53+1)/(M53*M53+1)</f>
        <v>3.6</v>
      </c>
      <c r="O53" s="1">
        <v>15.163086891174316</v>
      </c>
      <c r="P53" s="1">
        <v>14.718276977539063</v>
      </c>
      <c r="Q53" s="1">
        <v>15.02739429473877</v>
      </c>
      <c r="R53" s="1">
        <v>409.84298706054687</v>
      </c>
      <c r="S53" s="1">
        <v>411.40625</v>
      </c>
      <c r="T53" s="1">
        <v>5.0272974967956543</v>
      </c>
      <c r="U53" s="1">
        <v>5.5428924560546875</v>
      </c>
      <c r="V53" s="1">
        <v>29.43376350402832</v>
      </c>
      <c r="W53" s="1">
        <v>32.447849273681641</v>
      </c>
      <c r="X53" s="1">
        <v>599.70269775390625</v>
      </c>
      <c r="Y53" s="1">
        <v>6.4698837697505951E-2</v>
      </c>
      <c r="Z53" s="1">
        <v>6.810404360294342E-2</v>
      </c>
      <c r="AA53" s="1">
        <v>101.22435760498047</v>
      </c>
      <c r="AB53" s="1">
        <v>-3.0759952068328857</v>
      </c>
      <c r="AC53" s="1">
        <v>1.5848273411393166E-2</v>
      </c>
      <c r="AD53" s="1">
        <v>2.647671289741993E-2</v>
      </c>
      <c r="AE53" s="1">
        <v>2.8773210942745209E-3</v>
      </c>
      <c r="AF53" s="1">
        <v>2.0624246448278427E-2</v>
      </c>
      <c r="AG53" s="1">
        <v>2.6761111803352833E-3</v>
      </c>
      <c r="AH53" s="1">
        <v>1</v>
      </c>
      <c r="AI53" s="1">
        <v>0</v>
      </c>
      <c r="AJ53" s="1">
        <v>2</v>
      </c>
      <c r="AK53" s="1">
        <v>0</v>
      </c>
      <c r="AL53" s="1">
        <v>1</v>
      </c>
      <c r="AM53" s="1">
        <v>0.18999999761581421</v>
      </c>
      <c r="AN53" s="1">
        <v>111115</v>
      </c>
      <c r="AO53">
        <f>X53*0.000001/(K53*0.0001)</f>
        <v>0.31916054738365374</v>
      </c>
      <c r="AP53">
        <f>(U53-T53)/(1000-U53)*AO53</f>
        <v>1.6547477832581518E-4</v>
      </c>
      <c r="AQ53">
        <f>(P53+273.15)</f>
        <v>287.86827697753904</v>
      </c>
      <c r="AR53">
        <f>(O53+273.15)</f>
        <v>288.31308689117429</v>
      </c>
      <c r="AS53">
        <f>(Y53*AK53+Z53*AL53)*AM53</f>
        <v>1.2939768122186557E-2</v>
      </c>
      <c r="AT53">
        <f>((AS53+0.00000010773*(AR53^4-AQ53^4))-AP53*44100)/(L53*0.92*2*29.3+0.00000043092*AQ53^3)</f>
        <v>-2.287314220373244E-2</v>
      </c>
      <c r="AU53">
        <f>0.61365*EXP(17.502*J53/(240.97+J53))</f>
        <v>1.678109294283229</v>
      </c>
      <c r="AV53">
        <f>AU53*1000/AA53</f>
        <v>16.578117500452898</v>
      </c>
      <c r="AW53">
        <f>(AV53-U53)</f>
        <v>11.03522504439821</v>
      </c>
      <c r="AX53">
        <f>IF(D53,P53,(O53+P53)/2)</f>
        <v>14.718276977539063</v>
      </c>
      <c r="AY53">
        <f>0.61365*EXP(17.502*AX53/(240.97+AX53))</f>
        <v>1.6805874833101921</v>
      </c>
      <c r="AZ53">
        <f>IF(AW53&lt;&gt;0,(1000-(AV53+U53)/2)/AW53*AP53,0)</f>
        <v>1.4829289213221585E-2</v>
      </c>
      <c r="BA53">
        <f>U53*AA53/1000</f>
        <v>0.56107572813762818</v>
      </c>
      <c r="BB53">
        <f>(AY53-BA53)</f>
        <v>1.119511755172564</v>
      </c>
      <c r="BC53">
        <f>1/(1.6/F53+1.37/N53)</f>
        <v>9.2737971608062904E-3</v>
      </c>
      <c r="BD53">
        <f>G53*AA53*0.001</f>
        <v>47.042064367151688</v>
      </c>
      <c r="BE53">
        <f>G53/S53</f>
        <v>1.129615017441878</v>
      </c>
      <c r="BF53">
        <f>(1-AP53*AA53/AU53/F53)*100</f>
        <v>32.967780691971036</v>
      </c>
      <c r="BG53">
        <f>(S53-E53/(N53/1.35))</f>
        <v>411.61887845505538</v>
      </c>
      <c r="BH53">
        <f>E53*BF53/100/BG53</f>
        <v>-4.5413454967205047E-4</v>
      </c>
    </row>
    <row r="54" spans="1:60" x14ac:dyDescent="0.25">
      <c r="A54" s="1">
        <v>15</v>
      </c>
      <c r="B54" s="1" t="s">
        <v>116</v>
      </c>
      <c r="C54" s="1">
        <v>3970.9999995306134</v>
      </c>
      <c r="D54" s="1">
        <v>1</v>
      </c>
      <c r="E54">
        <f>(R54-S54*(1000-T54)/(1000-U54))*AO54</f>
        <v>-0.54157236519428487</v>
      </c>
      <c r="F54">
        <f>IF(AZ54&lt;&gt;0,1/(1/AZ54-1/N54),0)</f>
        <v>1.4781083331703568E-2</v>
      </c>
      <c r="G54">
        <f>((BC54-AP54/2)*S54-E54)/(BC54+AP54/2)</f>
        <v>462.4013876673028</v>
      </c>
      <c r="H54">
        <f>AP54*1000</f>
        <v>0.16433869032151915</v>
      </c>
      <c r="I54">
        <f>(AU54-BA54)</f>
        <v>1.1175579116674546</v>
      </c>
      <c r="J54">
        <f>(P54+AT54*D54)</f>
        <v>14.696248008916697</v>
      </c>
      <c r="K54" s="1">
        <v>18.790000915527344</v>
      </c>
      <c r="L54">
        <f>(K54*AI54+AJ54)</f>
        <v>2</v>
      </c>
      <c r="M54" s="1">
        <v>0.5</v>
      </c>
      <c r="N54">
        <f>L54*(M54+1)*(M54+1)/(M54*M54+1)</f>
        <v>3.6</v>
      </c>
      <c r="O54" s="1">
        <v>15.162215232849121</v>
      </c>
      <c r="P54" s="1">
        <v>14.718832015991211</v>
      </c>
      <c r="Q54" s="1">
        <v>15.028239250183105</v>
      </c>
      <c r="R54" s="1">
        <v>409.8861083984375</v>
      </c>
      <c r="S54" s="1">
        <v>411.37112426757812</v>
      </c>
      <c r="T54" s="1">
        <v>5.0265498161315918</v>
      </c>
      <c r="U54" s="1">
        <v>5.5385966300964355</v>
      </c>
      <c r="V54" s="1">
        <v>29.424016952514648</v>
      </c>
      <c r="W54" s="1">
        <v>32.424690246582031</v>
      </c>
      <c r="X54" s="1">
        <v>599.7149658203125</v>
      </c>
      <c r="Y54" s="1">
        <v>5.8461837470531464E-2</v>
      </c>
      <c r="Z54" s="1">
        <v>6.1538778245449066E-2</v>
      </c>
      <c r="AA54" s="1">
        <v>101.22470092773437</v>
      </c>
      <c r="AB54" s="1">
        <v>-3.0759952068328857</v>
      </c>
      <c r="AC54" s="1">
        <v>1.5848273411393166E-2</v>
      </c>
      <c r="AD54" s="1">
        <v>2.647671289741993E-2</v>
      </c>
      <c r="AE54" s="1">
        <v>2.8773210942745209E-3</v>
      </c>
      <c r="AF54" s="1">
        <v>2.0624246448278427E-2</v>
      </c>
      <c r="AG54" s="1">
        <v>2.6761111803352833E-3</v>
      </c>
      <c r="AH54" s="1">
        <v>1</v>
      </c>
      <c r="AI54" s="1">
        <v>0</v>
      </c>
      <c r="AJ54" s="1">
        <v>2</v>
      </c>
      <c r="AK54" s="1">
        <v>0</v>
      </c>
      <c r="AL54" s="1">
        <v>1</v>
      </c>
      <c r="AM54" s="1">
        <v>0.18999999761581421</v>
      </c>
      <c r="AN54" s="1">
        <v>111115</v>
      </c>
      <c r="AO54">
        <f>X54*0.000001/(K54*0.0001)</f>
        <v>0.3191670764234667</v>
      </c>
      <c r="AP54">
        <f>(U54-T54)/(1000-U54)*AO54</f>
        <v>1.6433869032151914E-4</v>
      </c>
      <c r="AQ54">
        <f>(P54+273.15)</f>
        <v>287.86883201599119</v>
      </c>
      <c r="AR54">
        <f>(O54+273.15)</f>
        <v>288.3122152328491</v>
      </c>
      <c r="AS54">
        <f>(Y54*AK54+Z54*AL54)*AM54</f>
        <v>1.1692367719915442E-2</v>
      </c>
      <c r="AT54">
        <f>((AS54+0.00000010773*(AR54^4-AQ54^4))-AP54*44100)/(L54*0.92*2*29.3+0.00000043092*AQ54^3)</f>
        <v>-2.2584007074513284E-2</v>
      </c>
      <c r="AU54">
        <f>0.61365*EXP(17.502*J54/(240.97+J54))</f>
        <v>1.6782006991083236</v>
      </c>
      <c r="AV54">
        <f>AU54*1000/AA54</f>
        <v>16.578964261958284</v>
      </c>
      <c r="AW54">
        <f>(AV54-U54)</f>
        <v>11.040367631861848</v>
      </c>
      <c r="AX54">
        <f>IF(D54,P54,(O54+P54)/2)</f>
        <v>14.718832015991211</v>
      </c>
      <c r="AY54">
        <f>0.61365*EXP(17.502*AX54/(240.97+AX54))</f>
        <v>1.6806476588579835</v>
      </c>
      <c r="AZ54">
        <f>IF(AW54&lt;&gt;0,(1000-(AV54+U54)/2)/AW54*AP54,0)</f>
        <v>1.4720642486346098E-2</v>
      </c>
      <c r="BA54">
        <f>U54*AA54/1000</f>
        <v>0.56064278744086915</v>
      </c>
      <c r="BB54">
        <f>(AY54-BA54)</f>
        <v>1.1200048714171142</v>
      </c>
      <c r="BC54">
        <f>1/(1.6/F54+1.37/N54)</f>
        <v>9.2058127623080004E-3</v>
      </c>
      <c r="BD54">
        <f>G54*AA54*0.001</f>
        <v>46.806442175192089</v>
      </c>
      <c r="BE54">
        <f>G54/S54</f>
        <v>1.1240492110149467</v>
      </c>
      <c r="BF54">
        <f>(1-AP54*AA54/AU54/F54)*100</f>
        <v>32.938052583356146</v>
      </c>
      <c r="BG54">
        <f>(S54-E54/(N54/1.35))</f>
        <v>411.574213904526</v>
      </c>
      <c r="BH54">
        <f>E54*BF54/100/BG54</f>
        <v>-4.3341731429753571E-4</v>
      </c>
    </row>
    <row r="55" spans="1:60" x14ac:dyDescent="0.25">
      <c r="A55" s="1" t="s">
        <v>9</v>
      </c>
      <c r="B55" s="1" t="s">
        <v>117</v>
      </c>
    </row>
    <row r="56" spans="1:60" x14ac:dyDescent="0.25">
      <c r="A56" s="1" t="s">
        <v>9</v>
      </c>
      <c r="B56" s="1" t="s">
        <v>118</v>
      </c>
    </row>
    <row r="57" spans="1:60" x14ac:dyDescent="0.25">
      <c r="A57" s="1" t="s">
        <v>9</v>
      </c>
      <c r="B57" s="1" t="s">
        <v>119</v>
      </c>
    </row>
    <row r="58" spans="1:60" x14ac:dyDescent="0.25">
      <c r="A58" s="1" t="s">
        <v>9</v>
      </c>
      <c r="B58" s="1" t="s">
        <v>120</v>
      </c>
    </row>
    <row r="59" spans="1:60" x14ac:dyDescent="0.25">
      <c r="A59" s="1" t="s">
        <v>9</v>
      </c>
      <c r="B59" s="1" t="s">
        <v>121</v>
      </c>
    </row>
    <row r="60" spans="1:60" x14ac:dyDescent="0.25">
      <c r="A60" s="1" t="s">
        <v>9</v>
      </c>
      <c r="B60" s="1" t="s">
        <v>122</v>
      </c>
    </row>
    <row r="61" spans="1:60" x14ac:dyDescent="0.25">
      <c r="A61" s="1" t="s">
        <v>9</v>
      </c>
      <c r="B61" s="1" t="s">
        <v>123</v>
      </c>
    </row>
    <row r="62" spans="1:60" x14ac:dyDescent="0.25">
      <c r="A62" s="1" t="s">
        <v>9</v>
      </c>
      <c r="B62" s="1" t="s">
        <v>124</v>
      </c>
    </row>
    <row r="63" spans="1:60" x14ac:dyDescent="0.25">
      <c r="A63" s="1" t="s">
        <v>9</v>
      </c>
      <c r="B63" s="1" t="s">
        <v>125</v>
      </c>
    </row>
    <row r="64" spans="1:60" x14ac:dyDescent="0.25">
      <c r="A64" s="1" t="s">
        <v>9</v>
      </c>
      <c r="B64" s="1" t="s">
        <v>126</v>
      </c>
    </row>
    <row r="65" spans="1:60" x14ac:dyDescent="0.25">
      <c r="A65" s="1">
        <v>16</v>
      </c>
      <c r="B65" s="1" t="s">
        <v>127</v>
      </c>
      <c r="C65" s="1">
        <v>4359.4999999888241</v>
      </c>
      <c r="D65" s="1">
        <v>1</v>
      </c>
      <c r="E65">
        <f>(R65-S65*(1000-T65)/(1000-U65))*AO65</f>
        <v>-0.44034179351273456</v>
      </c>
      <c r="F65">
        <f>IF(AZ65&lt;&gt;0,1/(1/AZ65-1/N65),0)</f>
        <v>2.0215173178117517E-2</v>
      </c>
      <c r="G65">
        <f>((BC65-AP65/2)*S65-E65)/(BC65+AP65/2)</f>
        <v>438.05984063793937</v>
      </c>
      <c r="H65">
        <f>AP65*1000</f>
        <v>0.223591755501722</v>
      </c>
      <c r="I65">
        <f>(AU65-BA65)</f>
        <v>1.1135665378400461</v>
      </c>
      <c r="J65">
        <f>(P65+AT65*D65)</f>
        <v>14.678222675448598</v>
      </c>
      <c r="K65" s="1">
        <v>15.090000152587891</v>
      </c>
      <c r="L65">
        <f>(K65*AI65+AJ65)</f>
        <v>2</v>
      </c>
      <c r="M65" s="1">
        <v>0.5</v>
      </c>
      <c r="N65">
        <f>L65*(M65+1)*(M65+1)/(M65*M65+1)</f>
        <v>3.6</v>
      </c>
      <c r="O65" s="1">
        <v>15.164278030395508</v>
      </c>
      <c r="P65" s="1">
        <v>14.723039627075195</v>
      </c>
      <c r="Q65" s="1">
        <v>15.027816772460937</v>
      </c>
      <c r="R65" s="1">
        <v>409.708251953125</v>
      </c>
      <c r="S65" s="1">
        <v>410.585205078125</v>
      </c>
      <c r="T65" s="1">
        <v>4.9986834526062012</v>
      </c>
      <c r="U65" s="1">
        <v>5.5581331253051758</v>
      </c>
      <c r="V65" s="1">
        <v>29.373395919799805</v>
      </c>
      <c r="W65" s="1">
        <v>32.535968780517578</v>
      </c>
      <c r="X65" s="1">
        <v>599.74053955078125</v>
      </c>
      <c r="Y65" s="1">
        <v>0.10444941371679306</v>
      </c>
      <c r="Z65" s="1">
        <v>0.10994675755500793</v>
      </c>
      <c r="AA65" s="1">
        <v>101.23603820800781</v>
      </c>
      <c r="AB65" s="1">
        <v>-3.1116549968719482</v>
      </c>
      <c r="AC65" s="1">
        <v>1.2346476316452026E-2</v>
      </c>
      <c r="AD65" s="1">
        <v>2.8502164408564568E-2</v>
      </c>
      <c r="AE65" s="1">
        <v>1.7633854877203703E-3</v>
      </c>
      <c r="AF65" s="1">
        <v>2.8772260993719101E-2</v>
      </c>
      <c r="AG65" s="1">
        <v>1.2330462923273444E-3</v>
      </c>
      <c r="AH65" s="1">
        <v>0.66666668653488159</v>
      </c>
      <c r="AI65" s="1">
        <v>0</v>
      </c>
      <c r="AJ65" s="1">
        <v>2</v>
      </c>
      <c r="AK65" s="1">
        <v>0</v>
      </c>
      <c r="AL65" s="1">
        <v>1</v>
      </c>
      <c r="AM65" s="1">
        <v>0.18999999761581421</v>
      </c>
      <c r="AN65" s="1">
        <v>111115</v>
      </c>
      <c r="AO65">
        <f>X65*0.000001/(K65*0.0001)</f>
        <v>0.3974423681155016</v>
      </c>
      <c r="AP65">
        <f>(U65-T65)/(1000-U65)*AO65</f>
        <v>2.2359175550172201E-4</v>
      </c>
      <c r="AQ65">
        <f>(P65+273.15)</f>
        <v>287.87303962707517</v>
      </c>
      <c r="AR65">
        <f>(O65+273.15)</f>
        <v>288.31427803039549</v>
      </c>
      <c r="AS65">
        <f>(Y65*AK65+Z65*AL65)*AM65</f>
        <v>2.088988367331801E-2</v>
      </c>
      <c r="AT65">
        <f>((AS65+0.00000010773*(AR65^4-AQ65^4))-AP65*44100)/(L65*0.92*2*29.3+0.00000043092*AQ65^3)</f>
        <v>-4.4816951626596262E-2</v>
      </c>
      <c r="AU65">
        <f>0.61365*EXP(17.502*J65/(240.97+J65))</f>
        <v>1.6762499152786348</v>
      </c>
      <c r="AV65">
        <f>AU65*1000/AA65</f>
        <v>16.557837949312823</v>
      </c>
      <c r="AW65">
        <f>(AV65-U65)</f>
        <v>10.999704824007647</v>
      </c>
      <c r="AX65">
        <f>IF(D65,P65,(O65+P65)/2)</f>
        <v>14.723039627075195</v>
      </c>
      <c r="AY65">
        <f>0.61365*EXP(17.502*AX65/(240.97+AX65))</f>
        <v>1.6811038965887597</v>
      </c>
      <c r="AZ65">
        <f>IF(AW65&lt;&gt;0,(1000-(AV65+U65)/2)/AW65*AP65,0)</f>
        <v>2.0102292256107972E-2</v>
      </c>
      <c r="BA65">
        <f>U65*AA65/1000</f>
        <v>0.56268337743858865</v>
      </c>
      <c r="BB65">
        <f>(AY65-BA65)</f>
        <v>1.118420519150171</v>
      </c>
      <c r="BC65">
        <f>1/(1.6/F65+1.37/N65)</f>
        <v>1.2574025776461351E-2</v>
      </c>
      <c r="BD65">
        <f>G65*AA65*0.001</f>
        <v>44.34744276421624</v>
      </c>
      <c r="BE65">
        <f>G65/S65</f>
        <v>1.0669157953574742</v>
      </c>
      <c r="BF65">
        <f>(1-AP65*AA65/AU65/F65)*100</f>
        <v>33.20027236157069</v>
      </c>
      <c r="BG65">
        <f>(S65-E65/(N65/1.35))</f>
        <v>410.75033325069228</v>
      </c>
      <c r="BH65">
        <f>E65*BF65/100/BG65</f>
        <v>-3.5592101316403907E-4</v>
      </c>
    </row>
    <row r="66" spans="1:60" x14ac:dyDescent="0.25">
      <c r="A66" s="1">
        <v>17</v>
      </c>
      <c r="B66" s="1" t="s">
        <v>128</v>
      </c>
      <c r="C66" s="1">
        <v>4364.4999998770654</v>
      </c>
      <c r="D66" s="1">
        <v>1</v>
      </c>
      <c r="E66">
        <f>(R66-S66*(1000-T66)/(1000-U66))*AO66</f>
        <v>-0.48371001514826145</v>
      </c>
      <c r="F66">
        <f>IF(AZ66&lt;&gt;0,1/(1/AZ66-1/N66),0)</f>
        <v>2.0900150553744671E-2</v>
      </c>
      <c r="G66">
        <f>((BC66-AP66/2)*S66-E66)/(BC66+AP66/2)</f>
        <v>440.17809379039448</v>
      </c>
      <c r="H66">
        <f>AP66*1000</f>
        <v>0.2310207963231751</v>
      </c>
      <c r="I66">
        <f>(AU66-BA66)</f>
        <v>1.1130752096695133</v>
      </c>
      <c r="J66">
        <f>(P66+AT66*D66)</f>
        <v>14.669915968991676</v>
      </c>
      <c r="K66" s="1">
        <v>15.090000152587891</v>
      </c>
      <c r="L66">
        <f>(K66*AI66+AJ66)</f>
        <v>2</v>
      </c>
      <c r="M66" s="1">
        <v>0.5</v>
      </c>
      <c r="N66">
        <f>L66*(M66+1)*(M66+1)/(M66*M66+1)</f>
        <v>3.6</v>
      </c>
      <c r="O66" s="1">
        <v>15.16257381439209</v>
      </c>
      <c r="P66" s="1">
        <v>14.71711254119873</v>
      </c>
      <c r="Q66" s="1">
        <v>15.027287483215332</v>
      </c>
      <c r="R66" s="1">
        <v>409.54544067382812</v>
      </c>
      <c r="S66" s="1">
        <v>410.52386474609375</v>
      </c>
      <c r="T66" s="1">
        <v>4.9760775566101074</v>
      </c>
      <c r="U66" s="1">
        <v>5.5541129112243652</v>
      </c>
      <c r="V66" s="1">
        <v>29.138252258300781</v>
      </c>
      <c r="W66" s="1">
        <v>32.516471862792969</v>
      </c>
      <c r="X66" s="1">
        <v>599.74560546875</v>
      </c>
      <c r="Y66" s="1">
        <v>0.12084066122770309</v>
      </c>
      <c r="Z66" s="1">
        <v>0.12720069289207458</v>
      </c>
      <c r="AA66" s="1">
        <v>101.23603820800781</v>
      </c>
      <c r="AB66" s="1">
        <v>-3.1116549968719482</v>
      </c>
      <c r="AC66" s="1">
        <v>1.2346476316452026E-2</v>
      </c>
      <c r="AD66" s="1">
        <v>2.8502164408564568E-2</v>
      </c>
      <c r="AE66" s="1">
        <v>1.7633854877203703E-3</v>
      </c>
      <c r="AF66" s="1">
        <v>2.8772260993719101E-2</v>
      </c>
      <c r="AG66" s="1">
        <v>1.2330462923273444E-3</v>
      </c>
      <c r="AH66" s="1">
        <v>1</v>
      </c>
      <c r="AI66" s="1">
        <v>0</v>
      </c>
      <c r="AJ66" s="1">
        <v>2</v>
      </c>
      <c r="AK66" s="1">
        <v>0</v>
      </c>
      <c r="AL66" s="1">
        <v>1</v>
      </c>
      <c r="AM66" s="1">
        <v>0.18999999761581421</v>
      </c>
      <c r="AN66" s="1">
        <v>111115</v>
      </c>
      <c r="AO66">
        <f>X66*0.000001/(K66*0.0001)</f>
        <v>0.39744572525129851</v>
      </c>
      <c r="AP66">
        <f>(U66-T66)/(1000-U66)*AO66</f>
        <v>2.3102079632317509E-4</v>
      </c>
      <c r="AQ66">
        <f>(P66+273.15)</f>
        <v>287.86711254119871</v>
      </c>
      <c r="AR66">
        <f>(O66+273.15)</f>
        <v>288.31257381439207</v>
      </c>
      <c r="AS66">
        <f>(Y66*AK66+Z66*AL66)*AM66</f>
        <v>2.4168131346224087E-2</v>
      </c>
      <c r="AT66">
        <f>((AS66+0.00000010773*(AR66^4-AQ66^4))-AP66*44100)/(L66*0.92*2*29.3+0.00000043092*AQ66^3)</f>
        <v>-4.7196572207054685E-2</v>
      </c>
      <c r="AU66">
        <f>0.61365*EXP(17.502*J66/(240.97+J66))</f>
        <v>1.6753515965618127</v>
      </c>
      <c r="AV66">
        <f>AU66*1000/AA66</f>
        <v>16.548964442084337</v>
      </c>
      <c r="AW66">
        <f>(AV66-U66)</f>
        <v>10.994851530859972</v>
      </c>
      <c r="AX66">
        <f>IF(D66,P66,(O66+P66)/2)</f>
        <v>14.71711254119873</v>
      </c>
      <c r="AY66">
        <f>0.61365*EXP(17.502*AX66/(240.97+AX66))</f>
        <v>1.6804612448857521</v>
      </c>
      <c r="AZ66">
        <f>IF(AW66&lt;&gt;0,(1000-(AV66+U66)/2)/AW66*AP66,0)</f>
        <v>2.0779513067206306E-2</v>
      </c>
      <c r="BA66">
        <f>U66*AA66/1000</f>
        <v>0.56227638689229931</v>
      </c>
      <c r="BB66">
        <f>(AY66-BA66)</f>
        <v>1.1181848579934528</v>
      </c>
      <c r="BC66">
        <f>1/(1.6/F66+1.37/N66)</f>
        <v>1.2997980578926862E-2</v>
      </c>
      <c r="BD66">
        <f>G66*AA66*0.001</f>
        <v>44.56188632129242</v>
      </c>
      <c r="BE66">
        <f>G66/S66</f>
        <v>1.0722350917714409</v>
      </c>
      <c r="BF66">
        <f>(1-AP66*AA66/AU66/F66)*100</f>
        <v>33.207017076645137</v>
      </c>
      <c r="BG66">
        <f>(S66-E66/(N66/1.35))</f>
        <v>410.70525600177433</v>
      </c>
      <c r="BH66">
        <f>E66*BF66/100/BG66</f>
        <v>-3.9109717975226502E-4</v>
      </c>
    </row>
    <row r="67" spans="1:60" x14ac:dyDescent="0.25">
      <c r="A67" s="1">
        <v>18</v>
      </c>
      <c r="B67" s="1" t="s">
        <v>129</v>
      </c>
      <c r="C67" s="1">
        <v>4369.9999997541308</v>
      </c>
      <c r="D67" s="1">
        <v>1</v>
      </c>
      <c r="E67">
        <f>(R67-S67*(1000-T67)/(1000-U67))*AO67</f>
        <v>-0.45987287550301237</v>
      </c>
      <c r="F67">
        <f>IF(AZ67&lt;&gt;0,1/(1/AZ67-1/N67),0)</f>
        <v>2.0779427708061949E-2</v>
      </c>
      <c r="G67">
        <f>((BC67-AP67/2)*S67-E67)/(BC67+AP67/2)</f>
        <v>438.49973674222349</v>
      </c>
      <c r="H67">
        <f>AP67*1000</f>
        <v>0.22970535031376665</v>
      </c>
      <c r="I67">
        <f>(AU67-BA67)</f>
        <v>1.1131378170503214</v>
      </c>
      <c r="J67">
        <f>(P67+AT67*D67)</f>
        <v>14.667109615100538</v>
      </c>
      <c r="K67" s="1">
        <v>15.090000152587891</v>
      </c>
      <c r="L67">
        <f>(K67*AI67+AJ67)</f>
        <v>2</v>
      </c>
      <c r="M67" s="1">
        <v>0.5</v>
      </c>
      <c r="N67">
        <f>L67*(M67+1)*(M67+1)/(M67*M67+1)</f>
        <v>3.6</v>
      </c>
      <c r="O67" s="1">
        <v>15.160734176635742</v>
      </c>
      <c r="P67" s="1">
        <v>14.713648796081543</v>
      </c>
      <c r="Q67" s="1">
        <v>15.027349472045898</v>
      </c>
      <c r="R67" s="1">
        <v>409.53997802734375</v>
      </c>
      <c r="S67" s="1">
        <v>410.45980834960937</v>
      </c>
      <c r="T67" s="1">
        <v>4.9757399559020996</v>
      </c>
      <c r="U67" s="1">
        <v>5.5504775047302246</v>
      </c>
      <c r="V67" s="1">
        <v>29.138799667358398</v>
      </c>
      <c r="W67" s="1">
        <v>32.498790740966797</v>
      </c>
      <c r="X67" s="1">
        <v>599.7545166015625</v>
      </c>
      <c r="Y67" s="1">
        <v>0.13603895902633667</v>
      </c>
      <c r="Z67" s="1">
        <v>0.14319890737533569</v>
      </c>
      <c r="AA67" s="1">
        <v>101.23640441894531</v>
      </c>
      <c r="AB67" s="1">
        <v>-3.1116549968719482</v>
      </c>
      <c r="AC67" s="1">
        <v>1.2346476316452026E-2</v>
      </c>
      <c r="AD67" s="1">
        <v>2.8502164408564568E-2</v>
      </c>
      <c r="AE67" s="1">
        <v>1.7633854877203703E-3</v>
      </c>
      <c r="AF67" s="1">
        <v>2.8772260993719101E-2</v>
      </c>
      <c r="AG67" s="1">
        <v>1.2330462923273444E-3</v>
      </c>
      <c r="AH67" s="1">
        <v>1</v>
      </c>
      <c r="AI67" s="1">
        <v>0</v>
      </c>
      <c r="AJ67" s="1">
        <v>2</v>
      </c>
      <c r="AK67" s="1">
        <v>0</v>
      </c>
      <c r="AL67" s="1">
        <v>1</v>
      </c>
      <c r="AM67" s="1">
        <v>0.18999999761581421</v>
      </c>
      <c r="AN67" s="1">
        <v>111115</v>
      </c>
      <c r="AO67">
        <f>X67*0.000001/(K67*0.0001)</f>
        <v>0.39745163057450755</v>
      </c>
      <c r="AP67">
        <f>(U67-T67)/(1000-U67)*AO67</f>
        <v>2.2970535031376665E-4</v>
      </c>
      <c r="AQ67">
        <f>(P67+273.15)</f>
        <v>287.86364879608152</v>
      </c>
      <c r="AR67">
        <f>(O67+273.15)</f>
        <v>288.31073417663572</v>
      </c>
      <c r="AS67">
        <f>(Y67*AK67+Z67*AL67)*AM67</f>
        <v>2.7207792059900981E-2</v>
      </c>
      <c r="AT67">
        <f>((AS67+0.00000010773*(AR67^4-AQ67^4))-AP67*44100)/(L67*0.92*2*29.3+0.00000043092*AQ67^3)</f>
        <v>-4.6539180981005554E-2</v>
      </c>
      <c r="AU67">
        <f>0.61365*EXP(17.502*J67/(240.97+J67))</f>
        <v>1.6750482024374489</v>
      </c>
      <c r="AV67">
        <f>AU67*1000/AA67</f>
        <v>16.545907690534115</v>
      </c>
      <c r="AW67">
        <f>(AV67-U67)</f>
        <v>10.99543018580389</v>
      </c>
      <c r="AX67">
        <f>IF(D67,P67,(O67+P67)/2)</f>
        <v>14.713648796081543</v>
      </c>
      <c r="AY67">
        <f>0.61365*EXP(17.502*AX67/(240.97+AX67))</f>
        <v>1.68008578394013</v>
      </c>
      <c r="AZ67">
        <f>IF(AW67&lt;&gt;0,(1000-(AV67+U67)/2)/AW67*AP67,0)</f>
        <v>2.0660175866160084E-2</v>
      </c>
      <c r="BA67">
        <f>U67*AA67/1000</f>
        <v>0.56191038538712745</v>
      </c>
      <c r="BB67">
        <f>(AY67-BA67)</f>
        <v>1.1181753985530025</v>
      </c>
      <c r="BC67">
        <f>1/(1.6/F67+1.37/N67)</f>
        <v>1.2923271257165327E-2</v>
      </c>
      <c r="BD67">
        <f>G67*AA67*0.001</f>
        <v>44.392136686436793</v>
      </c>
      <c r="BE67">
        <f>G67/S67</f>
        <v>1.0683134568165347</v>
      </c>
      <c r="BF67">
        <f>(1-AP67*AA67/AU67/F67)*100</f>
        <v>33.189160091333271</v>
      </c>
      <c r="BG67">
        <f>(S67-E67/(N67/1.35))</f>
        <v>410.632260677923</v>
      </c>
      <c r="BH67">
        <f>E67*BF67/100/BG67</f>
        <v>-3.7169009715733306E-4</v>
      </c>
    </row>
    <row r="68" spans="1:60" x14ac:dyDescent="0.25">
      <c r="A68" s="1">
        <v>19</v>
      </c>
      <c r="B68" s="1" t="s">
        <v>130</v>
      </c>
      <c r="C68" s="1">
        <v>4374.9999996423721</v>
      </c>
      <c r="D68" s="1">
        <v>1</v>
      </c>
      <c r="E68">
        <f>(R68-S68*(1000-T68)/(1000-U68))*AO68</f>
        <v>-0.42167190638566776</v>
      </c>
      <c r="F68">
        <f>IF(AZ68&lt;&gt;0,1/(1/AZ68-1/N68),0)</f>
        <v>2.0705298943840426E-2</v>
      </c>
      <c r="G68">
        <f>((BC68-AP68/2)*S68-E68)/(BC68+AP68/2)</f>
        <v>435.65395529905607</v>
      </c>
      <c r="H68">
        <f>AP68*1000</f>
        <v>0.22892666171220089</v>
      </c>
      <c r="I68">
        <f>(AU68-BA68)</f>
        <v>1.1133203445096997</v>
      </c>
      <c r="J68">
        <f>(P68+AT68*D68)</f>
        <v>14.666589479073323</v>
      </c>
      <c r="K68" s="1">
        <v>15.090000152587891</v>
      </c>
      <c r="L68">
        <f>(K68*AI68+AJ68)</f>
        <v>2</v>
      </c>
      <c r="M68" s="1">
        <v>0.5</v>
      </c>
      <c r="N68">
        <f>L68*(M68+1)*(M68+1)/(M68*M68+1)</f>
        <v>3.6</v>
      </c>
      <c r="O68" s="1">
        <v>15.159516334533691</v>
      </c>
      <c r="P68" s="1">
        <v>14.712952613830566</v>
      </c>
      <c r="Q68" s="1">
        <v>15.028116226196289</v>
      </c>
      <c r="R68" s="1">
        <v>409.6048583984375</v>
      </c>
      <c r="S68" s="1">
        <v>410.42941284179687</v>
      </c>
      <c r="T68" s="1">
        <v>4.9752898216247559</v>
      </c>
      <c r="U68" s="1">
        <v>5.5480923652648926</v>
      </c>
      <c r="V68" s="1">
        <v>29.131769180297852</v>
      </c>
      <c r="W68" s="1">
        <v>32.487415313720703</v>
      </c>
      <c r="X68" s="1">
        <v>599.74200439453125</v>
      </c>
      <c r="Y68" s="1">
        <v>9.5416396856307983E-2</v>
      </c>
      <c r="Z68" s="1">
        <v>0.10043831169605255</v>
      </c>
      <c r="AA68" s="1">
        <v>101.23689270019531</v>
      </c>
      <c r="AB68" s="1">
        <v>-3.1116549968719482</v>
      </c>
      <c r="AC68" s="1">
        <v>1.2346476316452026E-2</v>
      </c>
      <c r="AD68" s="1">
        <v>2.8502164408564568E-2</v>
      </c>
      <c r="AE68" s="1">
        <v>1.7633854877203703E-3</v>
      </c>
      <c r="AF68" s="1">
        <v>2.8772260993719101E-2</v>
      </c>
      <c r="AG68" s="1">
        <v>1.2330462923273444E-3</v>
      </c>
      <c r="AH68" s="1">
        <v>1</v>
      </c>
      <c r="AI68" s="1">
        <v>0</v>
      </c>
      <c r="AJ68" s="1">
        <v>2</v>
      </c>
      <c r="AK68" s="1">
        <v>0</v>
      </c>
      <c r="AL68" s="1">
        <v>1</v>
      </c>
      <c r="AM68" s="1">
        <v>0.18999999761581421</v>
      </c>
      <c r="AN68" s="1">
        <v>111115</v>
      </c>
      <c r="AO68">
        <f>X68*0.000001/(K68*0.0001)</f>
        <v>0.39744333885356331</v>
      </c>
      <c r="AP68">
        <f>(U68-T68)/(1000-U68)*AO68</f>
        <v>2.2892666171220089E-4</v>
      </c>
      <c r="AQ68">
        <f>(P68+273.15)</f>
        <v>287.86295261383054</v>
      </c>
      <c r="AR68">
        <f>(O68+273.15)</f>
        <v>288.30951633453367</v>
      </c>
      <c r="AS68">
        <f>(Y68*AK68+Z68*AL68)*AM68</f>
        <v>1.9083278982786389E-2</v>
      </c>
      <c r="AT68">
        <f>((AS68+0.00000010773*(AR68^4-AQ68^4))-AP68*44100)/(L68*0.92*2*29.3+0.00000043092*AQ68^3)</f>
        <v>-4.6363134757243359E-2</v>
      </c>
      <c r="AU68">
        <f>0.61365*EXP(17.502*J68/(240.97+J68))</f>
        <v>1.6749919759827945</v>
      </c>
      <c r="AV68">
        <f>AU68*1000/AA68</f>
        <v>16.545272492145177</v>
      </c>
      <c r="AW68">
        <f>(AV68-U68)</f>
        <v>10.997180126880284</v>
      </c>
      <c r="AX68">
        <f>IF(D68,P68,(O68+P68)/2)</f>
        <v>14.712952613830566</v>
      </c>
      <c r="AY68">
        <f>0.61365*EXP(17.502*AX68/(240.97+AX68))</f>
        <v>1.6800103284959194</v>
      </c>
      <c r="AZ68">
        <f>IF(AW68&lt;&gt;0,(1000-(AV68+U68)/2)/AW68*AP68,0)</f>
        <v>2.0586894000892197E-2</v>
      </c>
      <c r="BA68">
        <f>U68*AA68/1000</f>
        <v>0.56167163147309473</v>
      </c>
      <c r="BB68">
        <f>(AY68-BA68)</f>
        <v>1.1183386970228246</v>
      </c>
      <c r="BC68">
        <f>1/(1.6/F68+1.37/N68)</f>
        <v>1.2877394562724324E-2</v>
      </c>
      <c r="BD68">
        <f>G68*AA68*0.001</f>
        <v>44.104252727026221</v>
      </c>
      <c r="BE68">
        <f>G68/S68</f>
        <v>1.0614589054000918</v>
      </c>
      <c r="BF68">
        <f>(1-AP68*AA68/AU68/F68)*100</f>
        <v>33.174695574014713</v>
      </c>
      <c r="BG68">
        <f>(S68-E68/(N68/1.35))</f>
        <v>410.5875398066915</v>
      </c>
      <c r="BH68">
        <f>E68*BF68/100/BG68</f>
        <v>-3.4070291400087387E-4</v>
      </c>
    </row>
    <row r="69" spans="1:60" x14ac:dyDescent="0.25">
      <c r="A69" s="1">
        <v>20</v>
      </c>
      <c r="B69" s="1" t="s">
        <v>131</v>
      </c>
      <c r="C69" s="1">
        <v>4379.9999995306134</v>
      </c>
      <c r="D69" s="1">
        <v>1</v>
      </c>
      <c r="E69">
        <f>(R69-S69*(1000-T69)/(1000-U69))*AO69</f>
        <v>-0.39999558492833232</v>
      </c>
      <c r="F69">
        <f>IF(AZ69&lt;&gt;0,1/(1/AZ69-1/N69),0)</f>
        <v>2.0636323992404278E-2</v>
      </c>
      <c r="G69">
        <f>((BC69-AP69/2)*S69-E69)/(BC69+AP69/2)</f>
        <v>434.06480006478057</v>
      </c>
      <c r="H69">
        <f>AP69*1000</f>
        <v>0.2281674235675793</v>
      </c>
      <c r="I69">
        <f>(AU69-BA69)</f>
        <v>1.1133217119993049</v>
      </c>
      <c r="J69">
        <f>(P69+AT69*D69)</f>
        <v>14.663998278630778</v>
      </c>
      <c r="K69" s="1">
        <v>15.090000152587891</v>
      </c>
      <c r="L69">
        <f>(K69*AI69+AJ69)</f>
        <v>2</v>
      </c>
      <c r="M69" s="1">
        <v>0.5</v>
      </c>
      <c r="N69">
        <f>L69*(M69+1)*(M69+1)/(M69*M69+1)</f>
        <v>3.6</v>
      </c>
      <c r="O69" s="1">
        <v>15.158456802368164</v>
      </c>
      <c r="P69" s="1">
        <v>14.709949493408203</v>
      </c>
      <c r="Q69" s="1">
        <v>15.028403282165527</v>
      </c>
      <c r="R69" s="1">
        <v>409.63507080078125</v>
      </c>
      <c r="S69" s="1">
        <v>410.4058837890625</v>
      </c>
      <c r="T69" s="1">
        <v>4.9743928909301758</v>
      </c>
      <c r="U69" s="1">
        <v>5.5452976226806641</v>
      </c>
      <c r="V69" s="1">
        <v>29.128591537475586</v>
      </c>
      <c r="W69" s="1">
        <v>32.473419189453125</v>
      </c>
      <c r="X69" s="1">
        <v>599.74169921875</v>
      </c>
      <c r="Y69" s="1">
        <v>7.1687877178192139E-2</v>
      </c>
      <c r="Z69" s="1">
        <v>7.5460925698280334E-2</v>
      </c>
      <c r="AA69" s="1">
        <v>101.23715972900391</v>
      </c>
      <c r="AB69" s="1">
        <v>-3.1116549968719482</v>
      </c>
      <c r="AC69" s="1">
        <v>1.2346476316452026E-2</v>
      </c>
      <c r="AD69" s="1">
        <v>2.8502164408564568E-2</v>
      </c>
      <c r="AE69" s="1">
        <v>1.7633854877203703E-3</v>
      </c>
      <c r="AF69" s="1">
        <v>2.8772260993719101E-2</v>
      </c>
      <c r="AG69" s="1">
        <v>1.2330462923273444E-3</v>
      </c>
      <c r="AH69" s="1">
        <v>1</v>
      </c>
      <c r="AI69" s="1">
        <v>0</v>
      </c>
      <c r="AJ69" s="1">
        <v>2</v>
      </c>
      <c r="AK69" s="1">
        <v>0</v>
      </c>
      <c r="AL69" s="1">
        <v>1</v>
      </c>
      <c r="AM69" s="1">
        <v>0.18999999761581421</v>
      </c>
      <c r="AN69" s="1">
        <v>111115</v>
      </c>
      <c r="AO69">
        <f>X69*0.000001/(K69*0.0001)</f>
        <v>0.39744313661646713</v>
      </c>
      <c r="AP69">
        <f>(U69-T69)/(1000-U69)*AO69</f>
        <v>2.281674235675793E-4</v>
      </c>
      <c r="AQ69">
        <f>(P69+273.15)</f>
        <v>287.85994949340818</v>
      </c>
      <c r="AR69">
        <f>(O69+273.15)</f>
        <v>288.30845680236814</v>
      </c>
      <c r="AS69">
        <f>(Y69*AK69+Z69*AL69)*AM69</f>
        <v>1.4337575702760397E-2</v>
      </c>
      <c r="AT69">
        <f>((AS69+0.00000010773*(AR69^4-AQ69^4))-AP69*44100)/(L69*0.92*2*29.3+0.00000043092*AQ69^3)</f>
        <v>-4.5951214777425593E-2</v>
      </c>
      <c r="AU69">
        <f>0.61365*EXP(17.502*J69/(240.97+J69))</f>
        <v>1.6747118931714928</v>
      </c>
      <c r="AV69">
        <f>AU69*1000/AA69</f>
        <v>16.542462250565261</v>
      </c>
      <c r="AW69">
        <f>(AV69-U69)</f>
        <v>10.997164627884597</v>
      </c>
      <c r="AX69">
        <f>IF(D69,P69,(O69+P69)/2)</f>
        <v>14.709949493408203</v>
      </c>
      <c r="AY69">
        <f>0.61365*EXP(17.502*AX69/(240.97+AX69))</f>
        <v>1.6796848705781606</v>
      </c>
      <c r="AZ69">
        <f>IF(AW69&lt;&gt;0,(1000-(AV69+U69)/2)/AW69*AP69,0)</f>
        <v>2.0518704372588417E-2</v>
      </c>
      <c r="BA69">
        <f>U69*AA69/1000</f>
        <v>0.56139018117218797</v>
      </c>
      <c r="BB69">
        <f>(AY69-BA69)</f>
        <v>1.1182946894059727</v>
      </c>
      <c r="BC69">
        <f>1/(1.6/F69+1.37/N69)</f>
        <v>1.2834706006096422E-2</v>
      </c>
      <c r="BD69">
        <f>G69*AA69*0.001</f>
        <v>43.943487496896338</v>
      </c>
      <c r="BE69">
        <f>G69/S69</f>
        <v>1.0576476049935923</v>
      </c>
      <c r="BF69">
        <f>(1-AP69*AA69/AU69/F69)*100</f>
        <v>33.16235358955317</v>
      </c>
      <c r="BG69">
        <f>(S69-E69/(N69/1.35))</f>
        <v>410.55588213341065</v>
      </c>
      <c r="BH69">
        <f>E69*BF69/100/BG69</f>
        <v>-3.230935324254614E-4</v>
      </c>
    </row>
    <row r="70" spans="1:60" x14ac:dyDescent="0.25">
      <c r="A70" s="1" t="s">
        <v>9</v>
      </c>
      <c r="B70" s="1" t="s">
        <v>132</v>
      </c>
    </row>
    <row r="71" spans="1:60" x14ac:dyDescent="0.25">
      <c r="A71" s="1" t="s">
        <v>9</v>
      </c>
      <c r="B71" s="1" t="s">
        <v>133</v>
      </c>
    </row>
    <row r="72" spans="1:60" x14ac:dyDescent="0.25">
      <c r="A72" s="1" t="s">
        <v>9</v>
      </c>
      <c r="B72" s="1" t="s">
        <v>134</v>
      </c>
    </row>
    <row r="73" spans="1:60" x14ac:dyDescent="0.25">
      <c r="A73" s="1" t="s">
        <v>9</v>
      </c>
      <c r="B73" s="1" t="s">
        <v>135</v>
      </c>
    </row>
    <row r="74" spans="1:60" x14ac:dyDescent="0.25">
      <c r="A74" s="1" t="s">
        <v>9</v>
      </c>
      <c r="B74" s="1" t="s">
        <v>136</v>
      </c>
    </row>
    <row r="75" spans="1:60" x14ac:dyDescent="0.25">
      <c r="A75" s="1" t="s">
        <v>9</v>
      </c>
      <c r="B75" s="1" t="s">
        <v>137</v>
      </c>
    </row>
    <row r="76" spans="1:60" x14ac:dyDescent="0.25">
      <c r="A76" s="1" t="s">
        <v>9</v>
      </c>
      <c r="B76" s="1" t="s">
        <v>138</v>
      </c>
    </row>
    <row r="77" spans="1:60" x14ac:dyDescent="0.25">
      <c r="A77" s="1" t="s">
        <v>9</v>
      </c>
      <c r="B77" s="1" t="s">
        <v>139</v>
      </c>
    </row>
    <row r="78" spans="1:60" x14ac:dyDescent="0.25">
      <c r="A78" s="1" t="s">
        <v>9</v>
      </c>
      <c r="B78" s="1" t="s">
        <v>140</v>
      </c>
    </row>
    <row r="79" spans="1:60" x14ac:dyDescent="0.25">
      <c r="A79" s="1">
        <v>21</v>
      </c>
      <c r="B79" s="1" t="s">
        <v>141</v>
      </c>
      <c r="C79" s="1">
        <v>4721.4999999888241</v>
      </c>
      <c r="D79" s="1">
        <v>1</v>
      </c>
      <c r="E79">
        <f>(R79-S79*(1000-T79)/(1000-U79))*AO79</f>
        <v>-0.30122585463053669</v>
      </c>
      <c r="F79">
        <f>IF(AZ79&lt;&gt;0,1/(1/AZ79-1/N79),0)</f>
        <v>1.161172923839544E-2</v>
      </c>
      <c r="G79">
        <f>((BC79-AP79/2)*S79-E79)/(BC79+AP79/2)</f>
        <v>444.56714231652836</v>
      </c>
      <c r="H79">
        <f>AP79*1000</f>
        <v>0.13201640037206464</v>
      </c>
      <c r="I79">
        <f>(AU79-BA79)</f>
        <v>1.142122083822275</v>
      </c>
      <c r="J79">
        <f>(P79+AT79*D79)</f>
        <v>14.685839605826484</v>
      </c>
      <c r="K79" s="1">
        <v>15.529999732971191</v>
      </c>
      <c r="L79">
        <f>(K79*AI79+AJ79)</f>
        <v>2</v>
      </c>
      <c r="M79" s="1">
        <v>0.5</v>
      </c>
      <c r="N79">
        <f>L79*(M79+1)*(M79+1)/(M79*M79+1)</f>
        <v>3.6</v>
      </c>
      <c r="O79" s="1">
        <v>15.159984588623047</v>
      </c>
      <c r="P79" s="1">
        <v>14.69435977935791</v>
      </c>
      <c r="Q79" s="1">
        <v>15.028783798217773</v>
      </c>
      <c r="R79" s="1">
        <v>410.10736083984375</v>
      </c>
      <c r="S79" s="1">
        <v>410.74697875976562</v>
      </c>
      <c r="T79" s="1">
        <v>4.9439244270324707</v>
      </c>
      <c r="U79" s="1">
        <v>5.2839798927307129</v>
      </c>
      <c r="V79" s="1">
        <v>29.015913009643555</v>
      </c>
      <c r="W79" s="1">
        <v>30.939298629760742</v>
      </c>
      <c r="X79" s="1">
        <v>599.72021484375</v>
      </c>
      <c r="Y79" s="1">
        <v>9.396747499704361E-2</v>
      </c>
      <c r="Z79" s="1">
        <v>9.8913133144378662E-2</v>
      </c>
      <c r="AA79" s="1">
        <v>101.24034118652344</v>
      </c>
      <c r="AB79" s="1">
        <v>-3.1246569156646729</v>
      </c>
      <c r="AC79" s="1">
        <v>1.1280244216322899E-2</v>
      </c>
      <c r="AD79" s="1">
        <v>1.4295356348156929E-2</v>
      </c>
      <c r="AE79" s="1">
        <v>7.7102298382669687E-4</v>
      </c>
      <c r="AF79" s="1">
        <v>1.876506581902504E-2</v>
      </c>
      <c r="AG79" s="1">
        <v>1.1208640644326806E-3</v>
      </c>
      <c r="AH79" s="1">
        <v>0.66666668653488159</v>
      </c>
      <c r="AI79" s="1">
        <v>0</v>
      </c>
      <c r="AJ79" s="1">
        <v>2</v>
      </c>
      <c r="AK79" s="1">
        <v>0</v>
      </c>
      <c r="AL79" s="1">
        <v>1</v>
      </c>
      <c r="AM79" s="1">
        <v>0.18999999761581421</v>
      </c>
      <c r="AN79" s="1">
        <v>111115</v>
      </c>
      <c r="AO79">
        <f>X79*0.000001/(K79*0.0001)</f>
        <v>0.38616885071189361</v>
      </c>
      <c r="AP79">
        <f>(U79-T79)/(1000-U79)*AO79</f>
        <v>1.3201640037206462E-4</v>
      </c>
      <c r="AQ79">
        <f>(P79+273.15)</f>
        <v>287.84435977935789</v>
      </c>
      <c r="AR79">
        <f>(O79+273.15)</f>
        <v>288.30998458862302</v>
      </c>
      <c r="AS79">
        <f>(Y79*AK79+Z79*AL79)*AM79</f>
        <v>1.8793495061604659E-2</v>
      </c>
      <c r="AT79">
        <f>((AS79+0.00000010773*(AR79^4-AQ79^4))-AP79*44100)/(L79*0.92*2*29.3+0.00000043092*AQ79^3)</f>
        <v>-8.5201735314272414E-3</v>
      </c>
      <c r="AU79">
        <f>0.61365*EXP(17.502*J79/(240.97+J79))</f>
        <v>1.6770740109850619</v>
      </c>
      <c r="AV79">
        <f>AU79*1000/AA79</f>
        <v>16.56527419139422</v>
      </c>
      <c r="AW79">
        <f>(AV79-U79)</f>
        <v>11.281294298663507</v>
      </c>
      <c r="AX79">
        <f>IF(D79,P79,(O79+P79)/2)</f>
        <v>14.69435977935791</v>
      </c>
      <c r="AY79">
        <f>0.61365*EXP(17.502*AX79/(240.97+AX79))</f>
        <v>1.6779962527859076</v>
      </c>
      <c r="AZ79">
        <f>IF(AW79&lt;&gt;0,(1000-(AV79+U79)/2)/AW79*AP79,0)</f>
        <v>1.1574396250794851E-2</v>
      </c>
      <c r="BA79">
        <f>U79*AA79/1000</f>
        <v>0.53495192716278683</v>
      </c>
      <c r="BB79">
        <f>(AY79-BA79)</f>
        <v>1.1430443256231206</v>
      </c>
      <c r="BC79">
        <f>1/(1.6/F79+1.37/N79)</f>
        <v>7.237342554354622E-3</v>
      </c>
      <c r="BD79">
        <f>G79*AA79*0.001</f>
        <v>45.008129168443055</v>
      </c>
      <c r="BE79">
        <f>G79/S79</f>
        <v>1.0823381918934167</v>
      </c>
      <c r="BF79">
        <f>(1-AP79*AA79/AU79/F79)*100</f>
        <v>31.367098769029035</v>
      </c>
      <c r="BG79">
        <f>(S79-E79/(N79/1.35))</f>
        <v>410.85993845525206</v>
      </c>
      <c r="BH79">
        <f>E79*BF79/100/BG79</f>
        <v>-2.2997085501949707E-4</v>
      </c>
    </row>
    <row r="80" spans="1:60" x14ac:dyDescent="0.25">
      <c r="A80" s="1">
        <v>22</v>
      </c>
      <c r="B80" s="1" t="s">
        <v>142</v>
      </c>
      <c r="C80" s="1">
        <v>4726.4999998770654</v>
      </c>
      <c r="D80" s="1">
        <v>1</v>
      </c>
      <c r="E80">
        <f>(R80-S80*(1000-T80)/(1000-U80))*AO80</f>
        <v>-0.31293412354631583</v>
      </c>
      <c r="F80">
        <f>IF(AZ80&lt;&gt;0,1/(1/AZ80-1/N80),0)</f>
        <v>1.1447563968309879E-2</v>
      </c>
      <c r="G80">
        <f>((BC80-AP80/2)*S80-E80)/(BC80+AP80/2)</f>
        <v>446.77031457823892</v>
      </c>
      <c r="H80">
        <f>AP80*1000</f>
        <v>0.13023109262634036</v>
      </c>
      <c r="I80">
        <f>(AU80-BA80)</f>
        <v>1.1427922682393601</v>
      </c>
      <c r="J80">
        <f>(P80+AT80*D80)</f>
        <v>14.687986719921742</v>
      </c>
      <c r="K80" s="1">
        <v>15.529999732971191</v>
      </c>
      <c r="L80">
        <f>(K80*AI80+AJ80)</f>
        <v>2</v>
      </c>
      <c r="M80" s="1">
        <v>0.5</v>
      </c>
      <c r="N80">
        <f>L80*(M80+1)*(M80+1)/(M80*M80+1)</f>
        <v>3.6</v>
      </c>
      <c r="O80" s="1">
        <v>15.164203643798828</v>
      </c>
      <c r="P80" s="1">
        <v>14.695609092712402</v>
      </c>
      <c r="Q80" s="1">
        <v>15.026961326599121</v>
      </c>
      <c r="R80" s="1">
        <v>410.06680297851562</v>
      </c>
      <c r="S80" s="1">
        <v>410.73861694335937</v>
      </c>
      <c r="T80" s="1">
        <v>4.9441680908203125</v>
      </c>
      <c r="U80" s="1">
        <v>5.2796139717102051</v>
      </c>
      <c r="V80" s="1">
        <v>29.01451301574707</v>
      </c>
      <c r="W80" s="1">
        <v>30.906797409057617</v>
      </c>
      <c r="X80" s="1">
        <v>599.7423095703125</v>
      </c>
      <c r="Y80" s="1">
        <v>7.6798655092716217E-2</v>
      </c>
      <c r="Z80" s="1">
        <v>8.0840684473514557E-2</v>
      </c>
      <c r="AA80" s="1">
        <v>101.24113464355469</v>
      </c>
      <c r="AB80" s="1">
        <v>-3.1246569156646729</v>
      </c>
      <c r="AC80" s="1">
        <v>1.1280244216322899E-2</v>
      </c>
      <c r="AD80" s="1">
        <v>1.4295356348156929E-2</v>
      </c>
      <c r="AE80" s="1">
        <v>7.7102298382669687E-4</v>
      </c>
      <c r="AF80" s="1">
        <v>1.876506581902504E-2</v>
      </c>
      <c r="AG80" s="1">
        <v>1.1208640644326806E-3</v>
      </c>
      <c r="AH80" s="1">
        <v>1</v>
      </c>
      <c r="AI80" s="1">
        <v>0</v>
      </c>
      <c r="AJ80" s="1">
        <v>2</v>
      </c>
      <c r="AK80" s="1">
        <v>0</v>
      </c>
      <c r="AL80" s="1">
        <v>1</v>
      </c>
      <c r="AM80" s="1">
        <v>0.18999999761581421</v>
      </c>
      <c r="AN80" s="1">
        <v>111115</v>
      </c>
      <c r="AO80">
        <f>X80*0.000001/(K80*0.0001)</f>
        <v>0.38618307783806383</v>
      </c>
      <c r="AP80">
        <f>(U80-T80)/(1000-U80)*AO80</f>
        <v>1.3023109262634038E-4</v>
      </c>
      <c r="AQ80">
        <f>(P80+273.15)</f>
        <v>287.84560909271238</v>
      </c>
      <c r="AR80">
        <f>(O80+273.15)</f>
        <v>288.31420364379881</v>
      </c>
      <c r="AS80">
        <f>(Y80*AK80+Z80*AL80)*AM80</f>
        <v>1.5359729857228555E-2</v>
      </c>
      <c r="AT80">
        <f>((AS80+0.00000010773*(AR80^4-AQ80^4))-AP80*44100)/(L80*0.92*2*29.3+0.00000043092*AQ80^3)</f>
        <v>-7.6223727906601525E-3</v>
      </c>
      <c r="AU80">
        <f>0.61365*EXP(17.502*J80/(240.97+J80))</f>
        <v>1.6773063772152657</v>
      </c>
      <c r="AV80">
        <f>AU80*1000/AA80</f>
        <v>16.567439540465955</v>
      </c>
      <c r="AW80">
        <f>(AV80-U80)</f>
        <v>11.28782556875575</v>
      </c>
      <c r="AX80">
        <f>IF(D80,P80,(O80+P80)/2)</f>
        <v>14.695609092712402</v>
      </c>
      <c r="AY80">
        <f>0.61365*EXP(17.502*AX80/(240.97+AX80))</f>
        <v>1.6781315185925894</v>
      </c>
      <c r="AZ80">
        <f>IF(AW80&lt;&gt;0,(1000-(AV80+U80)/2)/AW80*AP80,0)</f>
        <v>1.1411277488030889E-2</v>
      </c>
      <c r="BA80">
        <f>U80*AA80/1000</f>
        <v>0.53451410897590546</v>
      </c>
      <c r="BB80">
        <f>(AY80-BA80)</f>
        <v>1.143617409616684</v>
      </c>
      <c r="BC80">
        <f>1/(1.6/F80+1.37/N80)</f>
        <v>7.1352996910416982E-3</v>
      </c>
      <c r="BD80">
        <f>G80*AA80*0.001</f>
        <v>45.231533572958767</v>
      </c>
      <c r="BE80">
        <f>G80/S80</f>
        <v>1.0877241538743563</v>
      </c>
      <c r="BF80">
        <f>(1-AP80*AA80/AU80/F80)*100</f>
        <v>31.333294564712521</v>
      </c>
      <c r="BG80">
        <f>(S80-E80/(N80/1.35))</f>
        <v>410.85596723968922</v>
      </c>
      <c r="BH80">
        <f>E80*BF80/100/BG80</f>
        <v>-2.3865436684059567E-4</v>
      </c>
    </row>
    <row r="81" spans="1:60" x14ac:dyDescent="0.25">
      <c r="A81" s="1">
        <v>23</v>
      </c>
      <c r="B81" s="1" t="s">
        <v>143</v>
      </c>
      <c r="C81" s="1">
        <v>4731.4999997653067</v>
      </c>
      <c r="D81" s="1">
        <v>1</v>
      </c>
      <c r="E81">
        <f>(R81-S81*(1000-T81)/(1000-U81))*AO81</f>
        <v>-0.30544244176038615</v>
      </c>
      <c r="F81">
        <f>IF(AZ81&lt;&gt;0,1/(1/AZ81-1/N81),0)</f>
        <v>1.1835066167881705E-2</v>
      </c>
      <c r="G81">
        <f>((BC81-AP81/2)*S81-E81)/(BC81+AP81/2)</f>
        <v>444.36093242621808</v>
      </c>
      <c r="H81">
        <f>AP81*1000</f>
        <v>0.13459106463764556</v>
      </c>
      <c r="I81">
        <f>(AU81-BA81)</f>
        <v>1.1424992048479692</v>
      </c>
      <c r="J81">
        <f>(P81+AT81*D81)</f>
        <v>14.683383612665075</v>
      </c>
      <c r="K81" s="1">
        <v>15.529999732971191</v>
      </c>
      <c r="L81">
        <f>(K81*AI81+AJ81)</f>
        <v>2</v>
      </c>
      <c r="M81" s="1">
        <v>0.5</v>
      </c>
      <c r="N81">
        <f>L81*(M81+1)*(M81+1)/(M81*M81+1)</f>
        <v>3.6</v>
      </c>
      <c r="O81" s="1">
        <v>15.162858963012695</v>
      </c>
      <c r="P81" s="1">
        <v>14.692479133605957</v>
      </c>
      <c r="Q81" s="1">
        <v>15.027738571166992</v>
      </c>
      <c r="R81" s="1">
        <v>410.10525512695312</v>
      </c>
      <c r="S81" s="1">
        <v>410.75302124023437</v>
      </c>
      <c r="T81" s="1">
        <v>4.9309563636779785</v>
      </c>
      <c r="U81" s="1">
        <v>5.2776298522949219</v>
      </c>
      <c r="V81" s="1">
        <v>28.876659393310547</v>
      </c>
      <c r="W81" s="1">
        <v>30.898269653320313</v>
      </c>
      <c r="X81" s="1">
        <v>599.7481689453125</v>
      </c>
      <c r="Y81" s="1">
        <v>7.6886475086212158E-2</v>
      </c>
      <c r="Z81" s="1">
        <v>8.0933138728141785E-2</v>
      </c>
      <c r="AA81" s="1">
        <v>101.24034118652344</v>
      </c>
      <c r="AB81" s="1">
        <v>-3.1246569156646729</v>
      </c>
      <c r="AC81" s="1">
        <v>1.1280244216322899E-2</v>
      </c>
      <c r="AD81" s="1">
        <v>1.4295356348156929E-2</v>
      </c>
      <c r="AE81" s="1">
        <v>7.7102298382669687E-4</v>
      </c>
      <c r="AF81" s="1">
        <v>1.876506581902504E-2</v>
      </c>
      <c r="AG81" s="1">
        <v>1.1208640644326806E-3</v>
      </c>
      <c r="AH81" s="1">
        <v>1</v>
      </c>
      <c r="AI81" s="1">
        <v>0</v>
      </c>
      <c r="AJ81" s="1">
        <v>2</v>
      </c>
      <c r="AK81" s="1">
        <v>0</v>
      </c>
      <c r="AL81" s="1">
        <v>1</v>
      </c>
      <c r="AM81" s="1">
        <v>0.18999999761581421</v>
      </c>
      <c r="AN81" s="1">
        <v>111115</v>
      </c>
      <c r="AO81">
        <f>X81*0.000001/(K81*0.0001)</f>
        <v>0.38618685077760073</v>
      </c>
      <c r="AP81">
        <f>(U81-T81)/(1000-U81)*AO81</f>
        <v>1.3459106463764556E-4</v>
      </c>
      <c r="AQ81">
        <f>(P81+273.15)</f>
        <v>287.84247913360593</v>
      </c>
      <c r="AR81">
        <f>(O81+273.15)</f>
        <v>288.31285896301267</v>
      </c>
      <c r="AS81">
        <f>(Y81*AK81+Z81*AL81)*AM81</f>
        <v>1.53772961653873E-2</v>
      </c>
      <c r="AT81">
        <f>((AS81+0.00000010773*(AR81^4-AQ81^4))-AP81*44100)/(L81*0.92*2*29.3+0.00000043092*AQ81^3)</f>
        <v>-9.0955209408821562E-3</v>
      </c>
      <c r="AU81">
        <f>0.61365*EXP(17.502*J81/(240.97+J81))</f>
        <v>1.6768082517504883</v>
      </c>
      <c r="AV81">
        <f>AU81*1000/AA81</f>
        <v>16.562649158413702</v>
      </c>
      <c r="AW81">
        <f>(AV81-U81)</f>
        <v>11.28501930611878</v>
      </c>
      <c r="AX81">
        <f>IF(D81,P81,(O81+P81)/2)</f>
        <v>14.692479133605957</v>
      </c>
      <c r="AY81">
        <f>0.61365*EXP(17.502*AX81/(240.97+AX81))</f>
        <v>1.6777926493487698</v>
      </c>
      <c r="AZ81">
        <f>IF(AW81&lt;&gt;0,(1000-(AV81+U81)/2)/AW81*AP81,0)</f>
        <v>1.1796285661952694E-2</v>
      </c>
      <c r="BA81">
        <f>U81*AA81/1000</f>
        <v>0.53430904690251924</v>
      </c>
      <c r="BB81">
        <f>(AY81-BA81)</f>
        <v>1.1434836024462505</v>
      </c>
      <c r="BC81">
        <f>1/(1.6/F81+1.37/N81)</f>
        <v>7.3761529445643004E-3</v>
      </c>
      <c r="BD81">
        <f>G81*AA81*0.001</f>
        <v>44.987252408792003</v>
      </c>
      <c r="BE81">
        <f>G81/S81</f>
        <v>1.0818202409917945</v>
      </c>
      <c r="BF81">
        <f>(1-AP81*AA81/AU81/F81)*100</f>
        <v>31.338112847815978</v>
      </c>
      <c r="BG81">
        <f>(S81-E81/(N81/1.35))</f>
        <v>410.86756215589452</v>
      </c>
      <c r="BH81">
        <f>E81*BF81/100/BG81</f>
        <v>-2.3297019745665789E-4</v>
      </c>
    </row>
    <row r="82" spans="1:60" x14ac:dyDescent="0.25">
      <c r="A82" s="1">
        <v>24</v>
      </c>
      <c r="B82" s="1" t="s">
        <v>144</v>
      </c>
      <c r="C82" s="1">
        <v>4736.9999996423721</v>
      </c>
      <c r="D82" s="1">
        <v>1</v>
      </c>
      <c r="E82">
        <f>(R82-S82*(1000-T82)/(1000-U82))*AO82</f>
        <v>-0.31205336147126339</v>
      </c>
      <c r="F82">
        <f>IF(AZ82&lt;&gt;0,1/(1/AZ82-1/N82),0)</f>
        <v>1.1750356215876884E-2</v>
      </c>
      <c r="G82">
        <f>((BC82-AP82/2)*S82-E82)/(BC82+AP82/2)</f>
        <v>445.56699455777181</v>
      </c>
      <c r="H82">
        <f>AP82*1000</f>
        <v>0.13368547121901833</v>
      </c>
      <c r="I82">
        <f>(AU82-BA82)</f>
        <v>1.1429685542415022</v>
      </c>
      <c r="J82">
        <f>(P82+AT82*D82)</f>
        <v>14.685564195002932</v>
      </c>
      <c r="K82" s="1">
        <v>15.529999732971191</v>
      </c>
      <c r="L82">
        <f>(K82*AI82+AJ82)</f>
        <v>2</v>
      </c>
      <c r="M82" s="1">
        <v>0.5</v>
      </c>
      <c r="N82">
        <f>L82*(M82+1)*(M82+1)/(M82*M82+1)</f>
        <v>3.6</v>
      </c>
      <c r="O82" s="1">
        <v>15.16209888458252</v>
      </c>
      <c r="P82" s="1">
        <v>14.694606781005859</v>
      </c>
      <c r="Q82" s="1">
        <v>15.028433799743652</v>
      </c>
      <c r="R82" s="1">
        <v>410.10723876953125</v>
      </c>
      <c r="S82" s="1">
        <v>410.77310180664062</v>
      </c>
      <c r="T82" s="1">
        <v>4.9309601783752441</v>
      </c>
      <c r="U82" s="1">
        <v>5.2753133773803711</v>
      </c>
      <c r="V82" s="1">
        <v>28.872570037841797</v>
      </c>
      <c r="W82" s="1">
        <v>30.885555267333984</v>
      </c>
      <c r="X82" s="1">
        <v>599.7281494140625</v>
      </c>
      <c r="Y82" s="1">
        <v>5.7028051465749741E-2</v>
      </c>
      <c r="Z82" s="1">
        <v>6.00295290350914E-2</v>
      </c>
      <c r="AA82" s="1">
        <v>101.24055480957031</v>
      </c>
      <c r="AB82" s="1">
        <v>-3.1246569156646729</v>
      </c>
      <c r="AC82" s="1">
        <v>1.1280244216322899E-2</v>
      </c>
      <c r="AD82" s="1">
        <v>1.4295356348156929E-2</v>
      </c>
      <c r="AE82" s="1">
        <v>7.7102298382669687E-4</v>
      </c>
      <c r="AF82" s="1">
        <v>1.876506581902504E-2</v>
      </c>
      <c r="AG82" s="1">
        <v>1.1208640644326806E-3</v>
      </c>
      <c r="AH82" s="1">
        <v>1</v>
      </c>
      <c r="AI82" s="1">
        <v>0</v>
      </c>
      <c r="AJ82" s="1">
        <v>2</v>
      </c>
      <c r="AK82" s="1">
        <v>0</v>
      </c>
      <c r="AL82" s="1">
        <v>1</v>
      </c>
      <c r="AM82" s="1">
        <v>0.18999999761581421</v>
      </c>
      <c r="AN82" s="1">
        <v>111115</v>
      </c>
      <c r="AO82">
        <f>X82*0.000001/(K82*0.0001)</f>
        <v>0.38617395990084979</v>
      </c>
      <c r="AP82">
        <f>(U82-T82)/(1000-U82)*AO82</f>
        <v>1.3368547121901832E-4</v>
      </c>
      <c r="AQ82">
        <f>(P82+273.15)</f>
        <v>287.84460678100584</v>
      </c>
      <c r="AR82">
        <f>(O82+273.15)</f>
        <v>288.3120988845825</v>
      </c>
      <c r="AS82">
        <f>(Y82*AK82+Z82*AL82)*AM82</f>
        <v>1.1405610373545816E-2</v>
      </c>
      <c r="AT82">
        <f>((AS82+0.00000010773*(AR82^4-AQ82^4))-AP82*44100)/(L82*0.92*2*29.3+0.00000043092*AQ82^3)</f>
        <v>-9.042586002927339E-3</v>
      </c>
      <c r="AU82">
        <f>0.61365*EXP(17.502*J82/(240.97+J82))</f>
        <v>1.677044207361839</v>
      </c>
      <c r="AV82">
        <f>AU82*1000/AA82</f>
        <v>16.564944853535188</v>
      </c>
      <c r="AW82">
        <f>(AV82-U82)</f>
        <v>11.289631476154817</v>
      </c>
      <c r="AX82">
        <f>IF(D82,P82,(O82+P82)/2)</f>
        <v>14.694606781005859</v>
      </c>
      <c r="AY82">
        <f>0.61365*EXP(17.502*AX82/(240.97+AX82))</f>
        <v>1.6780229954183072</v>
      </c>
      <c r="AZ82">
        <f>IF(AW82&lt;&gt;0,(1000-(AV82+U82)/2)/AW82*AP82,0)</f>
        <v>1.1712127972620156E-2</v>
      </c>
      <c r="BA82">
        <f>U82*AA82/1000</f>
        <v>0.53407565312033689</v>
      </c>
      <c r="BB82">
        <f>(AY82-BA82)</f>
        <v>1.1439473422979702</v>
      </c>
      <c r="BC82">
        <f>1/(1.6/F82+1.37/N82)</f>
        <v>7.3235049794729045E-3</v>
      </c>
      <c r="BD82">
        <f>G82*AA82*0.001</f>
        <v>45.109449733861616</v>
      </c>
      <c r="BE82">
        <f>G82/S82</f>
        <v>1.0847034350547846</v>
      </c>
      <c r="BF82">
        <f>(1-AP82*AA82/AU82/F82)*100</f>
        <v>31.317960303342819</v>
      </c>
      <c r="BG82">
        <f>(S82-E82/(N82/1.35))</f>
        <v>410.89012181719232</v>
      </c>
      <c r="BH82">
        <f>E82*BF82/100/BG82</f>
        <v>-2.3784642823391428E-4</v>
      </c>
    </row>
    <row r="83" spans="1:60" x14ac:dyDescent="0.25">
      <c r="A83" s="1">
        <v>25</v>
      </c>
      <c r="B83" s="1" t="s">
        <v>145</v>
      </c>
      <c r="C83" s="1">
        <v>4741.9999995306134</v>
      </c>
      <c r="D83" s="1">
        <v>1</v>
      </c>
      <c r="E83">
        <f>(R83-S83*(1000-T83)/(1000-U83))*AO83</f>
        <v>-0.30163364045920532</v>
      </c>
      <c r="F83">
        <f>IF(AZ83&lt;&gt;0,1/(1/AZ83-1/N83),0)</f>
        <v>1.1686690838427291E-2</v>
      </c>
      <c r="G83">
        <f>((BC83-AP83/2)*S83-E83)/(BC83+AP83/2)</f>
        <v>444.39731676693026</v>
      </c>
      <c r="H83">
        <f>AP83*1000</f>
        <v>0.13302722923118843</v>
      </c>
      <c r="I83">
        <f>(AU83-BA83)</f>
        <v>1.143513303511511</v>
      </c>
      <c r="J83">
        <f>(P83+AT83*D83)</f>
        <v>14.689121946975092</v>
      </c>
      <c r="K83" s="1">
        <v>15.529999732971191</v>
      </c>
      <c r="L83">
        <f>(K83*AI83+AJ83)</f>
        <v>2</v>
      </c>
      <c r="M83" s="1">
        <v>0.5</v>
      </c>
      <c r="N83">
        <f>L83*(M83+1)*(M83+1)/(M83*M83+1)</f>
        <v>3.6</v>
      </c>
      <c r="O83" s="1">
        <v>15.161641120910645</v>
      </c>
      <c r="P83" s="1">
        <v>14.698284149169922</v>
      </c>
      <c r="Q83" s="1">
        <v>15.029326438903809</v>
      </c>
      <c r="R83" s="1">
        <v>410.15615844726562</v>
      </c>
      <c r="S83" s="1">
        <v>410.79574584960937</v>
      </c>
      <c r="T83" s="1">
        <v>4.9310789108276367</v>
      </c>
      <c r="U83" s="1">
        <v>5.2737445831298828</v>
      </c>
      <c r="V83" s="1">
        <v>28.869550704956055</v>
      </c>
      <c r="W83" s="1">
        <v>30.876842498779297</v>
      </c>
      <c r="X83" s="1">
        <v>599.715087890625</v>
      </c>
      <c r="Y83" s="1">
        <v>5.3837977349758148E-2</v>
      </c>
      <c r="Z83" s="1">
        <v>5.6671556085348129E-2</v>
      </c>
      <c r="AA83" s="1">
        <v>101.24038696289062</v>
      </c>
      <c r="AB83" s="1">
        <v>-3.1246569156646729</v>
      </c>
      <c r="AC83" s="1">
        <v>1.1280244216322899E-2</v>
      </c>
      <c r="AD83" s="1">
        <v>1.4295356348156929E-2</v>
      </c>
      <c r="AE83" s="1">
        <v>7.7102298382669687E-4</v>
      </c>
      <c r="AF83" s="1">
        <v>1.876506581902504E-2</v>
      </c>
      <c r="AG83" s="1">
        <v>1.1208640644326806E-3</v>
      </c>
      <c r="AH83" s="1">
        <v>1</v>
      </c>
      <c r="AI83" s="1">
        <v>0</v>
      </c>
      <c r="AJ83" s="1">
        <v>2</v>
      </c>
      <c r="AK83" s="1">
        <v>0</v>
      </c>
      <c r="AL83" s="1">
        <v>1</v>
      </c>
      <c r="AM83" s="1">
        <v>0.18999999761581421</v>
      </c>
      <c r="AN83" s="1">
        <v>111115</v>
      </c>
      <c r="AO83">
        <f>X83*0.000001/(K83*0.0001)</f>
        <v>0.38616554938979891</v>
      </c>
      <c r="AP83">
        <f>(U83-T83)/(1000-U83)*AO83</f>
        <v>1.3302722923118842E-4</v>
      </c>
      <c r="AQ83">
        <f>(P83+273.15)</f>
        <v>287.8482841491699</v>
      </c>
      <c r="AR83">
        <f>(O83+273.15)</f>
        <v>288.31164112091062</v>
      </c>
      <c r="AS83">
        <f>(Y83*AK83+Z83*AL83)*AM83</f>
        <v>1.0767595521100626E-2</v>
      </c>
      <c r="AT83">
        <f>((AS83+0.00000010773*(AR83^4-AQ83^4))-AP83*44100)/(L83*0.92*2*29.3+0.00000043092*AQ83^3)</f>
        <v>-9.1622021948295235E-3</v>
      </c>
      <c r="AU83">
        <f>0.61365*EXP(17.502*J83/(240.97+J83))</f>
        <v>1.6774292458510287</v>
      </c>
      <c r="AV83">
        <f>AU83*1000/AA83</f>
        <v>16.568775526963222</v>
      </c>
      <c r="AW83">
        <f>(AV83-U83)</f>
        <v>11.295030943833339</v>
      </c>
      <c r="AX83">
        <f>IF(D83,P83,(O83+P83)/2)</f>
        <v>14.698284149169922</v>
      </c>
      <c r="AY83">
        <f>0.61365*EXP(17.502*AX83/(240.97+AX83))</f>
        <v>1.6784211848538455</v>
      </c>
      <c r="AZ83">
        <f>IF(AW83&lt;&gt;0,(1000-(AV83+U83)/2)/AW83*AP83,0)</f>
        <v>1.164887506024824E-2</v>
      </c>
      <c r="BA83">
        <f>U83*AA83/1000</f>
        <v>0.53391594233951767</v>
      </c>
      <c r="BB83">
        <f>(AY83-BA83)</f>
        <v>1.1445052425143278</v>
      </c>
      <c r="BC83">
        <f>1/(1.6/F83+1.37/N83)</f>
        <v>7.283935006271826E-3</v>
      </c>
      <c r="BD83">
        <f>G83*AA83*0.001</f>
        <v>44.9909563147543</v>
      </c>
      <c r="BE83">
        <f>G83/S83</f>
        <v>1.0817962972031903</v>
      </c>
      <c r="BF83">
        <f>(1-AP83*AA83/AU83/F83)*100</f>
        <v>31.299709108265262</v>
      </c>
      <c r="BG83">
        <f>(S83-E83/(N83/1.35))</f>
        <v>410.90885846478159</v>
      </c>
      <c r="BH83">
        <f>E83*BF83/100/BG83</f>
        <v>-2.2976007961749445E-4</v>
      </c>
    </row>
    <row r="84" spans="1:60" x14ac:dyDescent="0.25">
      <c r="A84" s="1" t="s">
        <v>9</v>
      </c>
      <c r="B84" s="1" t="s">
        <v>146</v>
      </c>
    </row>
    <row r="85" spans="1:60" x14ac:dyDescent="0.25">
      <c r="A85" s="1" t="s">
        <v>9</v>
      </c>
      <c r="B85" s="1" t="s">
        <v>147</v>
      </c>
    </row>
    <row r="86" spans="1:60" x14ac:dyDescent="0.25">
      <c r="A86" s="1" t="s">
        <v>9</v>
      </c>
      <c r="B86" s="1" t="s">
        <v>148</v>
      </c>
    </row>
    <row r="87" spans="1:60" x14ac:dyDescent="0.25">
      <c r="A87" s="1" t="s">
        <v>9</v>
      </c>
      <c r="B87" s="1" t="s">
        <v>149</v>
      </c>
    </row>
    <row r="88" spans="1:60" x14ac:dyDescent="0.25">
      <c r="A88" s="1" t="s">
        <v>9</v>
      </c>
      <c r="B88" s="1" t="s">
        <v>150</v>
      </c>
    </row>
    <row r="89" spans="1:60" x14ac:dyDescent="0.25">
      <c r="A89" s="1" t="s">
        <v>9</v>
      </c>
      <c r="B89" s="1" t="s">
        <v>151</v>
      </c>
    </row>
    <row r="90" spans="1:60" x14ac:dyDescent="0.25">
      <c r="A90" s="1" t="s">
        <v>9</v>
      </c>
      <c r="B90" s="1" t="s">
        <v>152</v>
      </c>
    </row>
    <row r="91" spans="1:60" x14ac:dyDescent="0.25">
      <c r="A91" s="1" t="s">
        <v>9</v>
      </c>
      <c r="B91" s="1" t="s">
        <v>153</v>
      </c>
    </row>
    <row r="92" spans="1:60" x14ac:dyDescent="0.25">
      <c r="A92" s="1" t="s">
        <v>9</v>
      </c>
      <c r="B92" s="1" t="s">
        <v>154</v>
      </c>
    </row>
    <row r="93" spans="1:60" x14ac:dyDescent="0.25">
      <c r="A93" s="1">
        <v>26</v>
      </c>
      <c r="B93" s="1" t="s">
        <v>155</v>
      </c>
      <c r="C93" s="1">
        <v>5096.4999999888241</v>
      </c>
      <c r="D93" s="1">
        <v>1</v>
      </c>
      <c r="E93">
        <f>(R93-S93*(1000-T93)/(1000-U93))*AO93</f>
        <v>-0.71639012338365859</v>
      </c>
      <c r="F93">
        <f>IF(AZ93&lt;&gt;0,1/(1/AZ93-1/N93),0)</f>
        <v>1.8716338895558102E-2</v>
      </c>
      <c r="G93">
        <f>((BC93-AP93/2)*S93-E93)/(BC93+AP93/2)</f>
        <v>465.35841805854119</v>
      </c>
      <c r="H93">
        <f>AP93*1000</f>
        <v>0.20829739952938492</v>
      </c>
      <c r="I93">
        <f>(AU93-BA93)</f>
        <v>1.1200601531900456</v>
      </c>
      <c r="J93">
        <f>(P93+AT93*D93)</f>
        <v>14.685518155241732</v>
      </c>
      <c r="K93" s="1">
        <v>16.219999313354492</v>
      </c>
      <c r="L93">
        <f>(K93*AI93+AJ93)</f>
        <v>2</v>
      </c>
      <c r="M93" s="1">
        <v>0.5</v>
      </c>
      <c r="N93">
        <f>L93*(M93+1)*(M93+1)/(M93*M93+1)</f>
        <v>3.6</v>
      </c>
      <c r="O93" s="1">
        <v>15.165536880493164</v>
      </c>
      <c r="P93" s="1">
        <v>14.724610328674316</v>
      </c>
      <c r="Q93" s="1">
        <v>15.028088569641113</v>
      </c>
      <c r="R93" s="1">
        <v>409.98171997070312</v>
      </c>
      <c r="S93" s="1">
        <v>411.68728637695312</v>
      </c>
      <c r="T93" s="1">
        <v>4.9414205551147461</v>
      </c>
      <c r="U93" s="1">
        <v>5.5016646385192871</v>
      </c>
      <c r="V93" s="1">
        <v>29.034763336181641</v>
      </c>
      <c r="W93" s="1">
        <v>32.20263671875</v>
      </c>
      <c r="X93" s="1">
        <v>599.73785400390625</v>
      </c>
      <c r="Y93" s="1">
        <v>0.1283431202173233</v>
      </c>
      <c r="Z93" s="1">
        <v>0.13509802520275116</v>
      </c>
      <c r="AA93" s="1">
        <v>101.23828125</v>
      </c>
      <c r="AB93" s="1">
        <v>-3.168867826461792</v>
      </c>
      <c r="AC93" s="1">
        <v>1.4973777346313E-2</v>
      </c>
      <c r="AD93" s="1">
        <v>1.4936783351004124E-2</v>
      </c>
      <c r="AE93" s="1">
        <v>1.3540441868826747E-3</v>
      </c>
      <c r="AF93" s="1">
        <v>1.6581045463681221E-2</v>
      </c>
      <c r="AG93" s="1">
        <v>1.7605930333957076E-3</v>
      </c>
      <c r="AH93" s="1">
        <v>0.66666668653488159</v>
      </c>
      <c r="AI93" s="1">
        <v>0</v>
      </c>
      <c r="AJ93" s="1">
        <v>2</v>
      </c>
      <c r="AK93" s="1">
        <v>0</v>
      </c>
      <c r="AL93" s="1">
        <v>1</v>
      </c>
      <c r="AM93" s="1">
        <v>0.18999999761581421</v>
      </c>
      <c r="AN93" s="1">
        <v>111115</v>
      </c>
      <c r="AO93">
        <f>X93*0.000001/(K93*0.0001)</f>
        <v>0.36975208347272931</v>
      </c>
      <c r="AP93">
        <f>(U93-T93)/(1000-U93)*AO93</f>
        <v>2.0829739952938492E-4</v>
      </c>
      <c r="AQ93">
        <f>(P93+273.15)</f>
        <v>287.87461032867429</v>
      </c>
      <c r="AR93">
        <f>(O93+273.15)</f>
        <v>288.31553688049314</v>
      </c>
      <c r="AS93">
        <f>(Y93*AK93+Z93*AL93)*AM93</f>
        <v>2.5668624466423928E-2</v>
      </c>
      <c r="AT93">
        <f>((AS93+0.00000010773*(AR93^4-AQ93^4))-AP93*44100)/(L93*0.92*2*29.3+0.00000043092*AQ93^3)</f>
        <v>-3.9092173432584698E-2</v>
      </c>
      <c r="AU93">
        <f>0.61365*EXP(17.502*J93/(240.97+J93))</f>
        <v>1.6770392252076407</v>
      </c>
      <c r="AV93">
        <f>AU93*1000/AA93</f>
        <v>16.565267648769382</v>
      </c>
      <c r="AW93">
        <f>(AV93-U93)</f>
        <v>11.063603010250095</v>
      </c>
      <c r="AX93">
        <f>IF(D93,P93,(O93+P93)/2)</f>
        <v>14.724610328674316</v>
      </c>
      <c r="AY93">
        <f>0.61365*EXP(17.502*AX93/(240.97+AX93))</f>
        <v>1.6812742380702288</v>
      </c>
      <c r="AZ93">
        <f>IF(AW93&lt;&gt;0,(1000-(AV93+U93)/2)/AW93*AP93,0)</f>
        <v>1.8619536242670341E-2</v>
      </c>
      <c r="BA93">
        <f>U93*AA93/1000</f>
        <v>0.55697907201759522</v>
      </c>
      <c r="BB93">
        <f>(AY93-BA93)</f>
        <v>1.1242951660526335</v>
      </c>
      <c r="BC93">
        <f>1/(1.6/F93+1.37/N93)</f>
        <v>1.1645868720277355E-2</v>
      </c>
      <c r="BD93">
        <f>G93*AA93*0.001</f>
        <v>47.112086409465675</v>
      </c>
      <c r="BE93">
        <f>G93/S93</f>
        <v>1.1303686887052546</v>
      </c>
      <c r="BF93">
        <f>(1-AP93*AA93/AU93/F93)*100</f>
        <v>32.816211443412804</v>
      </c>
      <c r="BG93">
        <f>(S93-E93/(N93/1.35))</f>
        <v>411.95593267322198</v>
      </c>
      <c r="BH93">
        <f>E93*BF93/100/BG93</f>
        <v>-5.7067292640688983E-4</v>
      </c>
    </row>
    <row r="94" spans="1:60" x14ac:dyDescent="0.25">
      <c r="A94" s="1">
        <v>27</v>
      </c>
      <c r="B94" s="1" t="s">
        <v>156</v>
      </c>
      <c r="C94" s="1">
        <v>5101.4999998770654</v>
      </c>
      <c r="D94" s="1">
        <v>1</v>
      </c>
      <c r="E94">
        <f>(R94-S94*(1000-T94)/(1000-U94))*AO94</f>
        <v>-0.74179005305737122</v>
      </c>
      <c r="F94">
        <f>IF(AZ94&lt;&gt;0,1/(1/AZ94-1/N94),0)</f>
        <v>1.8464689689511978E-2</v>
      </c>
      <c r="G94">
        <f>((BC94-AP94/2)*S94-E94)/(BC94+AP94/2)</f>
        <v>468.30254086347588</v>
      </c>
      <c r="H94">
        <f>AP94*1000</f>
        <v>0.20579140699403861</v>
      </c>
      <c r="I94">
        <f>(AU94-BA94)</f>
        <v>1.1215979873822595</v>
      </c>
      <c r="J94">
        <f>(P94+AT94*D94)</f>
        <v>14.694252892351678</v>
      </c>
      <c r="K94" s="1">
        <v>16.219999313354492</v>
      </c>
      <c r="L94">
        <f>(K94*AI94+AJ94)</f>
        <v>2</v>
      </c>
      <c r="M94" s="1">
        <v>0.5</v>
      </c>
      <c r="N94">
        <f>L94*(M94+1)*(M94+1)/(M94*M94+1)</f>
        <v>3.6</v>
      </c>
      <c r="O94" s="1">
        <v>15.169672012329102</v>
      </c>
      <c r="P94" s="1">
        <v>14.732817649841309</v>
      </c>
      <c r="Q94" s="1">
        <v>15.026882171630859</v>
      </c>
      <c r="R94" s="1">
        <v>409.84567260742187</v>
      </c>
      <c r="S94" s="1">
        <v>411.62271118164062</v>
      </c>
      <c r="T94" s="1">
        <v>4.9422640800476074</v>
      </c>
      <c r="U94" s="1">
        <v>5.4957561492919922</v>
      </c>
      <c r="V94" s="1">
        <v>29.039785385131836</v>
      </c>
      <c r="W94" s="1">
        <v>32.161445617675781</v>
      </c>
      <c r="X94" s="1">
        <v>599.75421142578125</v>
      </c>
      <c r="Y94" s="1">
        <v>9.5405109226703644E-2</v>
      </c>
      <c r="Z94" s="1">
        <v>0.10042642802000046</v>
      </c>
      <c r="AA94" s="1">
        <v>101.23933410644531</v>
      </c>
      <c r="AB94" s="1">
        <v>-3.168867826461792</v>
      </c>
      <c r="AC94" s="1">
        <v>1.4973777346313E-2</v>
      </c>
      <c r="AD94" s="1">
        <v>1.4936783351004124E-2</v>
      </c>
      <c r="AE94" s="1">
        <v>1.3540441868826747E-3</v>
      </c>
      <c r="AF94" s="1">
        <v>1.6581045463681221E-2</v>
      </c>
      <c r="AG94" s="1">
        <v>1.7605930333957076E-3</v>
      </c>
      <c r="AH94" s="1">
        <v>0.66666668653488159</v>
      </c>
      <c r="AI94" s="1">
        <v>0</v>
      </c>
      <c r="AJ94" s="1">
        <v>2</v>
      </c>
      <c r="AK94" s="1">
        <v>0</v>
      </c>
      <c r="AL94" s="1">
        <v>1</v>
      </c>
      <c r="AM94" s="1">
        <v>0.18999999761581421</v>
      </c>
      <c r="AN94" s="1">
        <v>111115</v>
      </c>
      <c r="AO94">
        <f>X94*0.000001/(K94*0.0001)</f>
        <v>0.36976216819687696</v>
      </c>
      <c r="AP94">
        <f>(U94-T94)/(1000-U94)*AO94</f>
        <v>2.057914069940386E-4</v>
      </c>
      <c r="AQ94">
        <f>(P94+273.15)</f>
        <v>287.88281764984129</v>
      </c>
      <c r="AR94">
        <f>(O94+273.15)</f>
        <v>288.31967201232908</v>
      </c>
      <c r="AS94">
        <f>(Y94*AK94+Z94*AL94)*AM94</f>
        <v>1.9081021084364824E-2</v>
      </c>
      <c r="AT94">
        <f>((AS94+0.00000010773*(AR94^4-AQ94^4))-AP94*44100)/(L94*0.92*2*29.3+0.00000043092*AQ94^3)</f>
        <v>-3.8564757489631701E-2</v>
      </c>
      <c r="AU94">
        <f>0.61365*EXP(17.502*J94/(240.97+J94))</f>
        <v>1.6779846803479828</v>
      </c>
      <c r="AV94">
        <f>AU94*1000/AA94</f>
        <v>16.574434187642048</v>
      </c>
      <c r="AW94">
        <f>(AV94-U94)</f>
        <v>11.078678038350056</v>
      </c>
      <c r="AX94">
        <f>IF(D94,P94,(O94+P94)/2)</f>
        <v>14.732817649841309</v>
      </c>
      <c r="AY94">
        <f>0.61365*EXP(17.502*AX94/(240.97+AX94))</f>
        <v>1.6821645629757653</v>
      </c>
      <c r="AZ94">
        <f>IF(AW94&lt;&gt;0,(1000-(AV94+U94)/2)/AW94*AP94,0)</f>
        <v>1.8370466090674199E-2</v>
      </c>
      <c r="BA94">
        <f>U94*AA94/1000</f>
        <v>0.5563866929657233</v>
      </c>
      <c r="BB94">
        <f>(AY94-BA94)</f>
        <v>1.125777870010042</v>
      </c>
      <c r="BC94">
        <f>1/(1.6/F94+1.37/N94)</f>
        <v>1.1489969692553767E-2</v>
      </c>
      <c r="BD94">
        <f>G94*AA94*0.001</f>
        <v>47.4106373973747</v>
      </c>
      <c r="BE94">
        <f>G94/S94</f>
        <v>1.1376984994805683</v>
      </c>
      <c r="BF94">
        <f>(1-AP94*AA94/AU94/F94)*100</f>
        <v>32.757088176660702</v>
      </c>
      <c r="BG94">
        <f>(S94-E94/(N94/1.35))</f>
        <v>411.90088245153714</v>
      </c>
      <c r="BH94">
        <f>E94*BF94/100/BG94</f>
        <v>-5.899206146864483E-4</v>
      </c>
    </row>
    <row r="95" spans="1:60" x14ac:dyDescent="0.25">
      <c r="A95" s="1">
        <v>28</v>
      </c>
      <c r="B95" s="1" t="s">
        <v>157</v>
      </c>
      <c r="C95" s="1">
        <v>5106.9999997541308</v>
      </c>
      <c r="D95" s="1">
        <v>1</v>
      </c>
      <c r="E95">
        <f>(R95-S95*(1000-T95)/(1000-U95))*AO95</f>
        <v>-0.77481718966136703</v>
      </c>
      <c r="F95">
        <f>IF(AZ95&lt;&gt;0,1/(1/AZ95-1/N95),0)</f>
        <v>1.9039351790228816E-2</v>
      </c>
      <c r="G95">
        <f>((BC95-AP95/2)*S95-E95)/(BC95+AP95/2)</f>
        <v>469.07874963718564</v>
      </c>
      <c r="H95">
        <f>AP95*1000</f>
        <v>0.21218187999359298</v>
      </c>
      <c r="I95">
        <f>(AU95-BA95)</f>
        <v>1.1217101123280628</v>
      </c>
      <c r="J95">
        <f>(P95+AT95*D95)</f>
        <v>14.691328988516613</v>
      </c>
      <c r="K95" s="1">
        <v>16.219999313354492</v>
      </c>
      <c r="L95">
        <f>(K95*AI95+AJ95)</f>
        <v>2</v>
      </c>
      <c r="M95" s="1">
        <v>0.5</v>
      </c>
      <c r="N95">
        <f>L95*(M95+1)*(M95+1)/(M95*M95+1)</f>
        <v>3.6</v>
      </c>
      <c r="O95" s="1">
        <v>15.168221473693848</v>
      </c>
      <c r="P95" s="1">
        <v>14.732355117797852</v>
      </c>
      <c r="Q95" s="1">
        <v>15.027542114257813</v>
      </c>
      <c r="R95" s="1">
        <v>409.69854736328125</v>
      </c>
      <c r="S95" s="1">
        <v>411.557861328125</v>
      </c>
      <c r="T95" s="1">
        <v>4.9208059310913086</v>
      </c>
      <c r="U95" s="1">
        <v>5.4914979934692383</v>
      </c>
      <c r="V95" s="1">
        <v>28.812244415283203</v>
      </c>
      <c r="W95" s="1">
        <v>32.139991760253906</v>
      </c>
      <c r="X95" s="1">
        <v>599.74383544921875</v>
      </c>
      <c r="Y95" s="1">
        <v>0.10213944315910339</v>
      </c>
      <c r="Z95" s="1">
        <v>0.10751520842313766</v>
      </c>
      <c r="AA95" s="1">
        <v>101.23977661132812</v>
      </c>
      <c r="AB95" s="1">
        <v>-3.168867826461792</v>
      </c>
      <c r="AC95" s="1">
        <v>1.4973777346313E-2</v>
      </c>
      <c r="AD95" s="1">
        <v>1.4936783351004124E-2</v>
      </c>
      <c r="AE95" s="1">
        <v>1.3540441868826747E-3</v>
      </c>
      <c r="AF95" s="1">
        <v>1.6581045463681221E-2</v>
      </c>
      <c r="AG95" s="1">
        <v>1.7605930333957076E-3</v>
      </c>
      <c r="AH95" s="1">
        <v>1</v>
      </c>
      <c r="AI95" s="1">
        <v>0</v>
      </c>
      <c r="AJ95" s="1">
        <v>2</v>
      </c>
      <c r="AK95" s="1">
        <v>0</v>
      </c>
      <c r="AL95" s="1">
        <v>1</v>
      </c>
      <c r="AM95" s="1">
        <v>0.18999999761581421</v>
      </c>
      <c r="AN95" s="1">
        <v>111115</v>
      </c>
      <c r="AO95">
        <f>X95*0.000001/(K95*0.0001)</f>
        <v>0.36975577117036534</v>
      </c>
      <c r="AP95">
        <f>(U95-T95)/(1000-U95)*AO95</f>
        <v>2.1218187999359298E-4</v>
      </c>
      <c r="AQ95">
        <f>(P95+273.15)</f>
        <v>287.88235511779783</v>
      </c>
      <c r="AR95">
        <f>(O95+273.15)</f>
        <v>288.31822147369382</v>
      </c>
      <c r="AS95">
        <f>(Y95*AK95+Z95*AL95)*AM95</f>
        <v>2.0427889344059924E-2</v>
      </c>
      <c r="AT95">
        <f>((AS95+0.00000010773*(AR95^4-AQ95^4))-AP95*44100)/(L95*0.92*2*29.3+0.00000043092*AQ95^3)</f>
        <v>-4.102612928123929E-2</v>
      </c>
      <c r="AU95">
        <f>0.61365*EXP(17.502*J95/(240.97+J95))</f>
        <v>1.6776681424484452</v>
      </c>
      <c r="AV95">
        <f>AU95*1000/AA95</f>
        <v>16.571235127169611</v>
      </c>
      <c r="AW95">
        <f>(AV95-U95)</f>
        <v>11.079737133700373</v>
      </c>
      <c r="AX95">
        <f>IF(D95,P95,(O95+P95)/2)</f>
        <v>14.732355117797852</v>
      </c>
      <c r="AY95">
        <f>0.61365*EXP(17.502*AX95/(240.97+AX95))</f>
        <v>1.6821143767839697</v>
      </c>
      <c r="AZ95">
        <f>IF(AW95&lt;&gt;0,(1000-(AV95+U95)/2)/AW95*AP95,0)</f>
        <v>1.8939187939727223E-2</v>
      </c>
      <c r="BA95">
        <f>U95*AA95/1000</f>
        <v>0.55595803012038236</v>
      </c>
      <c r="BB95">
        <f>(AY95-BA95)</f>
        <v>1.1261563466635873</v>
      </c>
      <c r="BC95">
        <f>1/(1.6/F95+1.37/N95)</f>
        <v>1.1845950989966401E-2</v>
      </c>
      <c r="BD95">
        <f>G95*AA95*0.001</f>
        <v>47.489427826389786</v>
      </c>
      <c r="BE95">
        <f>G95/S95</f>
        <v>1.1397637943871048</v>
      </c>
      <c r="BF95">
        <f>(1-AP95*AA95/AU95/F95)*100</f>
        <v>32.748611535841718</v>
      </c>
      <c r="BG95">
        <f>(S95-E95/(N95/1.35))</f>
        <v>411.84841777424799</v>
      </c>
      <c r="BH95">
        <f>E95*BF95/100/BG95</f>
        <v>-6.1610500515316775E-4</v>
      </c>
    </row>
    <row r="96" spans="1:60" x14ac:dyDescent="0.25">
      <c r="A96" s="1">
        <v>29</v>
      </c>
      <c r="B96" s="1" t="s">
        <v>158</v>
      </c>
      <c r="C96" s="1">
        <v>5111.9999996423721</v>
      </c>
      <c r="D96" s="1">
        <v>1</v>
      </c>
      <c r="E96">
        <f>(R96-S96*(1000-T96)/(1000-U96))*AO96</f>
        <v>-0.76963681065082556</v>
      </c>
      <c r="F96">
        <f>IF(AZ96&lt;&gt;0,1/(1/AZ96-1/N96),0)</f>
        <v>1.8925920489015965E-2</v>
      </c>
      <c r="G96">
        <f>((BC96-AP96/2)*S96-E96)/(BC96+AP96/2)</f>
        <v>468.98223302102866</v>
      </c>
      <c r="H96">
        <f>AP96*1000</f>
        <v>0.21097477466161776</v>
      </c>
      <c r="I96">
        <f>(AU96-BA96)</f>
        <v>1.1219855913993109</v>
      </c>
      <c r="J96">
        <f>(P96+AT96*D96)</f>
        <v>14.69113843677666</v>
      </c>
      <c r="K96" s="1">
        <v>16.219999313354492</v>
      </c>
      <c r="L96">
        <f>(K96*AI96+AJ96)</f>
        <v>2</v>
      </c>
      <c r="M96" s="1">
        <v>0.5</v>
      </c>
      <c r="N96">
        <f>L96*(M96+1)*(M96+1)/(M96*M96+1)</f>
        <v>3.6</v>
      </c>
      <c r="O96" s="1">
        <v>15.167123794555664</v>
      </c>
      <c r="P96" s="1">
        <v>14.731754302978516</v>
      </c>
      <c r="Q96" s="1">
        <v>15.028213500976563</v>
      </c>
      <c r="R96" s="1">
        <v>409.6649169921875</v>
      </c>
      <c r="S96" s="1">
        <v>411.51165771484375</v>
      </c>
      <c r="T96" s="1">
        <v>4.9210782051086426</v>
      </c>
      <c r="U96" s="1">
        <v>5.4885458946228027</v>
      </c>
      <c r="V96" s="1">
        <v>28.808513641357422</v>
      </c>
      <c r="W96" s="1">
        <v>32.124805450439453</v>
      </c>
      <c r="X96" s="1">
        <v>599.7220458984375</v>
      </c>
      <c r="Y96" s="1">
        <v>0.10405486077070236</v>
      </c>
      <c r="Z96" s="1">
        <v>0.10953143239021301</v>
      </c>
      <c r="AA96" s="1">
        <v>101.24028015136719</v>
      </c>
      <c r="AB96" s="1">
        <v>-3.168867826461792</v>
      </c>
      <c r="AC96" s="1">
        <v>1.4973777346313E-2</v>
      </c>
      <c r="AD96" s="1">
        <v>1.4936783351004124E-2</v>
      </c>
      <c r="AE96" s="1">
        <v>1.3540441868826747E-3</v>
      </c>
      <c r="AF96" s="1">
        <v>1.6581045463681221E-2</v>
      </c>
      <c r="AG96" s="1">
        <v>1.7605930333957076E-3</v>
      </c>
      <c r="AH96" s="1">
        <v>1</v>
      </c>
      <c r="AI96" s="1">
        <v>0</v>
      </c>
      <c r="AJ96" s="1">
        <v>2</v>
      </c>
      <c r="AK96" s="1">
        <v>0</v>
      </c>
      <c r="AL96" s="1">
        <v>1</v>
      </c>
      <c r="AM96" s="1">
        <v>0.18999999761581421</v>
      </c>
      <c r="AN96" s="1">
        <v>111115</v>
      </c>
      <c r="AO96">
        <f>X96*0.000001/(K96*0.0001)</f>
        <v>0.36974233741469109</v>
      </c>
      <c r="AP96">
        <f>(U96-T96)/(1000-U96)*AO96</f>
        <v>2.1097477466161776E-4</v>
      </c>
      <c r="AQ96">
        <f>(P96+273.15)</f>
        <v>287.88175430297849</v>
      </c>
      <c r="AR96">
        <f>(O96+273.15)</f>
        <v>288.31712379455564</v>
      </c>
      <c r="AS96">
        <f>(Y96*AK96+Z96*AL96)*AM96</f>
        <v>2.0810971892997188E-2</v>
      </c>
      <c r="AT96">
        <f>((AS96+0.00000010773*(AR96^4-AQ96^4))-AP96*44100)/(L96*0.92*2*29.3+0.00000043092*AQ96^3)</f>
        <v>-4.06158662018564E-2</v>
      </c>
      <c r="AU96">
        <f>0.61365*EXP(17.502*J96/(240.97+J96))</f>
        <v>1.6776475153945596</v>
      </c>
      <c r="AV96">
        <f>AU96*1000/AA96</f>
        <v>16.570948963063532</v>
      </c>
      <c r="AW96">
        <f>(AV96-U96)</f>
        <v>11.08240306844073</v>
      </c>
      <c r="AX96">
        <f>IF(D96,P96,(O96+P96)/2)</f>
        <v>14.731754302978516</v>
      </c>
      <c r="AY96">
        <f>0.61365*EXP(17.502*AX96/(240.97+AX96))</f>
        <v>1.6820491884375299</v>
      </c>
      <c r="AZ96">
        <f>IF(AW96&lt;&gt;0,(1000-(AV96+U96)/2)/AW96*AP96,0)</f>
        <v>1.8826943479199706E-2</v>
      </c>
      <c r="BA96">
        <f>U96*AA96/1000</f>
        <v>0.55566192399524883</v>
      </c>
      <c r="BB96">
        <f>(AY96-BA96)</f>
        <v>1.1263872644422812</v>
      </c>
      <c r="BC96">
        <f>1/(1.6/F96+1.37/N96)</f>
        <v>1.1775692290373294E-2</v>
      </c>
      <c r="BD96">
        <f>G96*AA96*0.001</f>
        <v>47.479892657062706</v>
      </c>
      <c r="BE96">
        <f>G96/S96</f>
        <v>1.1396572228969732</v>
      </c>
      <c r="BF96">
        <f>(1-AP96*AA96/AU96/F96)*100</f>
        <v>32.729269965939125</v>
      </c>
      <c r="BG96">
        <f>(S96-E96/(N96/1.35))</f>
        <v>411.8002715188378</v>
      </c>
      <c r="BH96">
        <f>E96*BF96/100/BG96</f>
        <v>-6.1169583154009502E-4</v>
      </c>
    </row>
    <row r="97" spans="1:60" x14ac:dyDescent="0.25">
      <c r="A97" s="1">
        <v>30</v>
      </c>
      <c r="B97" s="1" t="s">
        <v>159</v>
      </c>
      <c r="C97" s="1">
        <v>5116.9999995306134</v>
      </c>
      <c r="D97" s="1">
        <v>1</v>
      </c>
      <c r="E97">
        <f>(R97-S97*(1000-T97)/(1000-U97))*AO97</f>
        <v>-0.73568618193612878</v>
      </c>
      <c r="F97">
        <f>IF(AZ97&lt;&gt;0,1/(1/AZ97-1/N97),0)</f>
        <v>1.8820919458952923E-2</v>
      </c>
      <c r="G97">
        <f>((BC97-AP97/2)*S97-E97)/(BC97+AP97/2)</f>
        <v>466.4240728194539</v>
      </c>
      <c r="H97">
        <f>AP97*1000</f>
        <v>0.20988065512668286</v>
      </c>
      <c r="I97">
        <f>(AU97-BA97)</f>
        <v>1.1223631198099224</v>
      </c>
      <c r="J97">
        <f>(P97+AT97*D97)</f>
        <v>14.691629475749183</v>
      </c>
      <c r="K97" s="1">
        <v>16.219999313354492</v>
      </c>
      <c r="L97">
        <f>(K97*AI97+AJ97)</f>
        <v>2</v>
      </c>
      <c r="M97" s="1">
        <v>0.5</v>
      </c>
      <c r="N97">
        <f>L97*(M97+1)*(M97+1)/(M97*M97+1)</f>
        <v>3.6</v>
      </c>
      <c r="O97" s="1">
        <v>15.16622257232666</v>
      </c>
      <c r="P97" s="1">
        <v>14.731968879699707</v>
      </c>
      <c r="Q97" s="1">
        <v>15.028610229492188</v>
      </c>
      <c r="R97" s="1">
        <v>409.71282958984375</v>
      </c>
      <c r="S97" s="1">
        <v>411.468994140625</v>
      </c>
      <c r="T97" s="1">
        <v>4.9208130836486816</v>
      </c>
      <c r="U97" s="1">
        <v>5.4853410720825195</v>
      </c>
      <c r="V97" s="1">
        <v>28.801408767700195</v>
      </c>
      <c r="W97" s="1">
        <v>32.107967376708984</v>
      </c>
      <c r="X97" s="1">
        <v>599.7205810546875</v>
      </c>
      <c r="Y97" s="1">
        <v>8.3623290061950684E-2</v>
      </c>
      <c r="Z97" s="1">
        <v>8.8024519383907318E-2</v>
      </c>
      <c r="AA97" s="1">
        <v>101.24029541015625</v>
      </c>
      <c r="AB97" s="1">
        <v>-3.168867826461792</v>
      </c>
      <c r="AC97" s="1">
        <v>1.4973777346313E-2</v>
      </c>
      <c r="AD97" s="1">
        <v>1.4936783351004124E-2</v>
      </c>
      <c r="AE97" s="1">
        <v>1.3540441868826747E-3</v>
      </c>
      <c r="AF97" s="1">
        <v>1.6581045463681221E-2</v>
      </c>
      <c r="AG97" s="1">
        <v>1.7605930333957076E-3</v>
      </c>
      <c r="AH97" s="1">
        <v>1</v>
      </c>
      <c r="AI97" s="1">
        <v>0</v>
      </c>
      <c r="AJ97" s="1">
        <v>2</v>
      </c>
      <c r="AK97" s="1">
        <v>0</v>
      </c>
      <c r="AL97" s="1">
        <v>1</v>
      </c>
      <c r="AM97" s="1">
        <v>0.18999999761581421</v>
      </c>
      <c r="AN97" s="1">
        <v>111115</v>
      </c>
      <c r="AO97">
        <f>X97*0.000001/(K97*0.0001)</f>
        <v>0.3697414343050659</v>
      </c>
      <c r="AP97">
        <f>(U97-T97)/(1000-U97)*AO97</f>
        <v>2.0988065512668285E-4</v>
      </c>
      <c r="AQ97">
        <f>(P97+273.15)</f>
        <v>287.88196887969968</v>
      </c>
      <c r="AR97">
        <f>(O97+273.15)</f>
        <v>288.31622257232664</v>
      </c>
      <c r="AS97">
        <f>(Y97*AK97+Z97*AL97)*AM97</f>
        <v>1.6724658473075582E-2</v>
      </c>
      <c r="AT97">
        <f>((AS97+0.00000010773*(AR97^4-AQ97^4))-AP97*44100)/(L97*0.92*2*29.3+0.00000043092*AQ97^3)</f>
        <v>-4.0339403950524502E-2</v>
      </c>
      <c r="AU97">
        <f>0.61365*EXP(17.502*J97/(240.97+J97))</f>
        <v>1.6777006703730197</v>
      </c>
      <c r="AV97">
        <f>AU97*1000/AA97</f>
        <v>16.571471503279668</v>
      </c>
      <c r="AW97">
        <f>(AV97-U97)</f>
        <v>11.086130431197148</v>
      </c>
      <c r="AX97">
        <f>IF(D97,P97,(O97+P97)/2)</f>
        <v>14.731968879699707</v>
      </c>
      <c r="AY97">
        <f>0.61365*EXP(17.502*AX97/(240.97+AX97))</f>
        <v>1.6820724697349827</v>
      </c>
      <c r="AZ97">
        <f>IF(AW97&lt;&gt;0,(1000-(AV97+U97)/2)/AW97*AP97,0)</f>
        <v>1.8723034811670251E-2</v>
      </c>
      <c r="BA97">
        <f>U97*AA97/1000</f>
        <v>0.55533755056309742</v>
      </c>
      <c r="BB97">
        <f>(AY97-BA97)</f>
        <v>1.1267349191718852</v>
      </c>
      <c r="BC97">
        <f>1/(1.6/F97+1.37/N97)</f>
        <v>1.1710651888697599E-2</v>
      </c>
      <c r="BD97">
        <f>G97*AA97*0.001</f>
        <v>47.220910918649743</v>
      </c>
      <c r="BE97">
        <f>G97/S97</f>
        <v>1.1335582497378824</v>
      </c>
      <c r="BF97">
        <f>(1-AP97*AA97/AU97/F97)*100</f>
        <v>32.706905403584663</v>
      </c>
      <c r="BG97">
        <f>(S97-E97/(N97/1.35))</f>
        <v>411.74487645885102</v>
      </c>
      <c r="BH97">
        <f>E97*BF97/100/BG97</f>
        <v>-5.8439144565078892E-4</v>
      </c>
    </row>
    <row r="98" spans="1:60" x14ac:dyDescent="0.25">
      <c r="A98" s="1" t="s">
        <v>9</v>
      </c>
      <c r="B98" s="1" t="s">
        <v>160</v>
      </c>
    </row>
    <row r="99" spans="1:60" x14ac:dyDescent="0.25">
      <c r="A99" s="1" t="s">
        <v>9</v>
      </c>
      <c r="B99" s="1" t="s">
        <v>161</v>
      </c>
    </row>
    <row r="100" spans="1:60" x14ac:dyDescent="0.25">
      <c r="A100" s="1" t="s">
        <v>9</v>
      </c>
      <c r="B100" s="1" t="s">
        <v>162</v>
      </c>
    </row>
    <row r="101" spans="1:60" x14ac:dyDescent="0.25">
      <c r="A101" s="1" t="s">
        <v>9</v>
      </c>
      <c r="B101" s="1" t="s">
        <v>163</v>
      </c>
    </row>
    <row r="102" spans="1:60" x14ac:dyDescent="0.25">
      <c r="A102" s="1" t="s">
        <v>9</v>
      </c>
      <c r="B102" s="1" t="s">
        <v>164</v>
      </c>
    </row>
    <row r="103" spans="1:60" x14ac:dyDescent="0.25">
      <c r="A103" s="1" t="s">
        <v>9</v>
      </c>
      <c r="B103" s="1" t="s">
        <v>165</v>
      </c>
    </row>
    <row r="104" spans="1:60" x14ac:dyDescent="0.25">
      <c r="A104" s="1" t="s">
        <v>9</v>
      </c>
      <c r="B104" s="1" t="s">
        <v>166</v>
      </c>
    </row>
    <row r="105" spans="1:60" x14ac:dyDescent="0.25">
      <c r="A105" s="1" t="s">
        <v>9</v>
      </c>
      <c r="B105" s="1" t="s">
        <v>167</v>
      </c>
    </row>
    <row r="106" spans="1:60" x14ac:dyDescent="0.25">
      <c r="A106" s="1" t="s">
        <v>9</v>
      </c>
      <c r="B106" s="1" t="s">
        <v>168</v>
      </c>
    </row>
    <row r="107" spans="1:60" x14ac:dyDescent="0.25">
      <c r="A107" s="1">
        <v>31</v>
      </c>
      <c r="B107" s="1" t="s">
        <v>169</v>
      </c>
      <c r="C107" s="1">
        <v>5446.4999999888241</v>
      </c>
      <c r="D107" s="1">
        <v>1</v>
      </c>
      <c r="E107">
        <f t="shared" ref="E107:E112" si="0">(R107-S107*(1000-T107)/(1000-U107))*AO107</f>
        <v>-0.4238918088990547</v>
      </c>
      <c r="F107">
        <f t="shared" ref="F107:F112" si="1">IF(AZ107&lt;&gt;0,1/(1/AZ107-1/N107),0)</f>
        <v>3.1452596224143946E-2</v>
      </c>
      <c r="G107">
        <f t="shared" ref="G107:G112" si="2">((BC107-AP107/2)*S107-E107)/(BC107+AP107/2)</f>
        <v>426.35094773677429</v>
      </c>
      <c r="H107">
        <f t="shared" ref="H107:H112" si="3">AP107*1000</f>
        <v>0.31364763039374799</v>
      </c>
      <c r="I107">
        <f t="shared" ref="I107:I112" si="4">(AU107-BA107)</f>
        <v>1.0066586269840077</v>
      </c>
      <c r="J107">
        <f t="shared" ref="J107:J112" si="5">(P107+AT107*D107)</f>
        <v>14.606415204036116</v>
      </c>
      <c r="K107" s="1">
        <v>30.030000686645508</v>
      </c>
      <c r="L107">
        <f t="shared" ref="L107:L112" si="6">(K107*AI107+AJ107)</f>
        <v>2</v>
      </c>
      <c r="M107" s="1">
        <v>0.5</v>
      </c>
      <c r="N107">
        <f t="shared" ref="N107:N112" si="7">L107*(M107+1)*(M107+1)/(M107*M107+1)</f>
        <v>3.6</v>
      </c>
      <c r="O107" s="1">
        <v>15.152113914489746</v>
      </c>
      <c r="P107" s="1">
        <v>14.682398796081543</v>
      </c>
      <c r="Q107" s="1">
        <v>15.032185554504395</v>
      </c>
      <c r="R107" s="1">
        <v>409.8826904296875</v>
      </c>
      <c r="S107" s="1">
        <v>411.359130859375</v>
      </c>
      <c r="T107" s="1">
        <v>4.977229118347168</v>
      </c>
      <c r="U107" s="1">
        <v>6.5374240875244141</v>
      </c>
      <c r="V107" s="1">
        <v>29.473718643188477</v>
      </c>
      <c r="W107" s="1">
        <v>38.295036315917969</v>
      </c>
      <c r="X107" s="1">
        <v>599.7496337890625</v>
      </c>
      <c r="Y107" s="1">
        <v>9.8432101309299469E-2</v>
      </c>
      <c r="Z107" s="1">
        <v>0.1036127433180809</v>
      </c>
      <c r="AA107" s="1">
        <v>101.23860931396484</v>
      </c>
      <c r="AB107" s="1">
        <v>-3.2047457695007324</v>
      </c>
      <c r="AC107" s="1">
        <v>1.3746899552643299E-2</v>
      </c>
      <c r="AD107" s="1">
        <v>4.3803032487630844E-2</v>
      </c>
      <c r="AE107" s="1">
        <v>1.8817195668816566E-3</v>
      </c>
      <c r="AF107" s="1">
        <v>2.0892122760415077E-2</v>
      </c>
      <c r="AG107" s="1">
        <v>1.2307949364185333E-3</v>
      </c>
      <c r="AH107" s="1">
        <v>0.66666668653488159</v>
      </c>
      <c r="AI107" s="1">
        <v>0</v>
      </c>
      <c r="AJ107" s="1">
        <v>2</v>
      </c>
      <c r="AK107" s="1">
        <v>0</v>
      </c>
      <c r="AL107" s="1">
        <v>1</v>
      </c>
      <c r="AM107" s="1">
        <v>0.18999999761581421</v>
      </c>
      <c r="AN107" s="1">
        <v>111115</v>
      </c>
      <c r="AO107">
        <f t="shared" ref="AO107:AO112" si="8">X107*0.000001/(K107*0.0001)</f>
        <v>0.19971682320199682</v>
      </c>
      <c r="AP107">
        <f t="shared" ref="AP107:AP112" si="9">(U107-T107)/(1000-U107)*AO107</f>
        <v>3.1364763039374801E-4</v>
      </c>
      <c r="AQ107">
        <f t="shared" ref="AQ107:AQ112" si="10">(P107+273.15)</f>
        <v>287.83239879608152</v>
      </c>
      <c r="AR107">
        <f t="shared" ref="AR107:AR112" si="11">(O107+273.15)</f>
        <v>288.30211391448972</v>
      </c>
      <c r="AS107">
        <f t="shared" ref="AS107:AS112" si="12">(Y107*AK107+Z107*AL107)*AM107</f>
        <v>1.9686420983403341E-2</v>
      </c>
      <c r="AT107">
        <f t="shared" ref="AT107:AT112" si="13">((AS107+0.00000010773*(AR107^4-AQ107^4))-AP107*44100)/(L107*0.92*2*29.3+0.00000043092*AQ107^3)</f>
        <v>-7.5983592045427345E-2</v>
      </c>
      <c r="AU107">
        <f t="shared" ref="AU107:AU112" si="14">0.61365*EXP(17.502*J107/(240.97+J107))</f>
        <v>1.6684983501005948</v>
      </c>
      <c r="AV107">
        <f t="shared" ref="AV107:AV112" si="15">AU107*1000/AA107</f>
        <v>16.480850155953714</v>
      </c>
      <c r="AW107">
        <f t="shared" ref="AW107:AW112" si="16">(AV107-U107)</f>
        <v>9.9434260684293001</v>
      </c>
      <c r="AX107">
        <f t="shared" ref="AX107:AX112" si="17">IF(D107,P107,(O107+P107)/2)</f>
        <v>14.682398796081543</v>
      </c>
      <c r="AY107">
        <f t="shared" ref="AY107:AY112" si="18">0.61365*EXP(17.502*AX107/(240.97+AX107))</f>
        <v>1.6767016966614265</v>
      </c>
      <c r="AZ107">
        <f t="shared" ref="AZ107:AZ112" si="19">IF(AW107&lt;&gt;0,(1000-(AV107+U107)/2)/AW107*AP107,0)</f>
        <v>3.1180180218970798E-2</v>
      </c>
      <c r="BA107">
        <f t="shared" ref="BA107:BA112" si="20">U107*AA107/1000</f>
        <v>0.66183972311658723</v>
      </c>
      <c r="BB107">
        <f t="shared" ref="BB107:BB112" si="21">(AY107-BA107)</f>
        <v>1.0148619735448392</v>
      </c>
      <c r="BC107">
        <f t="shared" ref="BC107:BC112" si="22">1/(1.6/F107+1.37/N107)</f>
        <v>1.9511905777458843E-2</v>
      </c>
      <c r="BD107">
        <f t="shared" ref="BD107:BD112" si="23">G107*AA107*0.001</f>
        <v>43.163177028561933</v>
      </c>
      <c r="BE107">
        <f t="shared" ref="BE107:BE112" si="24">G107/S107</f>
        <v>1.0364445948873913</v>
      </c>
      <c r="BF107">
        <f t="shared" ref="BF107:BF112" si="25">(1-AP107*AA107/AU107/F107)*100</f>
        <v>39.492961041285966</v>
      </c>
      <c r="BG107">
        <f t="shared" ref="BG107:BG112" si="26">(S107-E107/(N107/1.35))</f>
        <v>411.51809028771214</v>
      </c>
      <c r="BH107">
        <f t="shared" ref="BH107:BH112" si="27">E107*BF107/100/BG107</f>
        <v>-4.0680453884460688E-4</v>
      </c>
    </row>
    <row r="108" spans="1:60" x14ac:dyDescent="0.25">
      <c r="A108" s="1">
        <v>32</v>
      </c>
      <c r="B108" s="1" t="s">
        <v>170</v>
      </c>
      <c r="C108" s="1">
        <v>5451.4999998770654</v>
      </c>
      <c r="D108" s="1">
        <v>1</v>
      </c>
      <c r="E108">
        <f t="shared" si="0"/>
        <v>-0.4207466917783208</v>
      </c>
      <c r="F108">
        <f t="shared" si="1"/>
        <v>3.1559811091305838E-2</v>
      </c>
      <c r="G108">
        <f t="shared" si="2"/>
        <v>426.05051483784735</v>
      </c>
      <c r="H108">
        <f t="shared" si="3"/>
        <v>0.31467843036284843</v>
      </c>
      <c r="I108">
        <f t="shared" si="4"/>
        <v>1.0065595059190209</v>
      </c>
      <c r="J108">
        <f t="shared" si="5"/>
        <v>14.611069270128111</v>
      </c>
      <c r="K108" s="1">
        <v>30.030000686645508</v>
      </c>
      <c r="L108">
        <f t="shared" si="6"/>
        <v>2</v>
      </c>
      <c r="M108" s="1">
        <v>0.5</v>
      </c>
      <c r="N108">
        <f t="shared" si="7"/>
        <v>3.6</v>
      </c>
      <c r="O108" s="1">
        <v>15.157588005065918</v>
      </c>
      <c r="P108" s="1">
        <v>14.68729305267334</v>
      </c>
      <c r="Q108" s="1">
        <v>15.030144691467285</v>
      </c>
      <c r="R108" s="1">
        <v>409.83029174804687</v>
      </c>
      <c r="S108" s="1">
        <v>411.28897094726562</v>
      </c>
      <c r="T108" s="1">
        <v>4.9780478477478027</v>
      </c>
      <c r="U108" s="1">
        <v>6.5433602333068848</v>
      </c>
      <c r="V108" s="1">
        <v>29.490146636962891</v>
      </c>
      <c r="W108" s="1">
        <v>38.315109252929687</v>
      </c>
      <c r="X108" s="1">
        <v>599.74993896484375</v>
      </c>
      <c r="Y108" s="1">
        <v>0.15251936018466949</v>
      </c>
      <c r="Z108" s="1">
        <v>0.1605466902256012</v>
      </c>
      <c r="AA108" s="1">
        <v>101.23854827880859</v>
      </c>
      <c r="AB108" s="1">
        <v>-3.2047457695007324</v>
      </c>
      <c r="AC108" s="1">
        <v>1.3746899552643299E-2</v>
      </c>
      <c r="AD108" s="1">
        <v>4.3803032487630844E-2</v>
      </c>
      <c r="AE108" s="1">
        <v>1.8817195668816566E-3</v>
      </c>
      <c r="AF108" s="1">
        <v>2.0892122760415077E-2</v>
      </c>
      <c r="AG108" s="1">
        <v>1.2307949364185333E-3</v>
      </c>
      <c r="AH108" s="1">
        <v>1</v>
      </c>
      <c r="AI108" s="1">
        <v>0</v>
      </c>
      <c r="AJ108" s="1">
        <v>2</v>
      </c>
      <c r="AK108" s="1">
        <v>0</v>
      </c>
      <c r="AL108" s="1">
        <v>1</v>
      </c>
      <c r="AM108" s="1">
        <v>0.18999999761581421</v>
      </c>
      <c r="AN108" s="1">
        <v>111115</v>
      </c>
      <c r="AO108">
        <f t="shared" si="8"/>
        <v>0.19971692482563128</v>
      </c>
      <c r="AP108">
        <f t="shared" si="9"/>
        <v>3.1467843036284842E-4</v>
      </c>
      <c r="AQ108">
        <f t="shared" si="10"/>
        <v>287.83729305267332</v>
      </c>
      <c r="AR108">
        <f t="shared" si="11"/>
        <v>288.3075880050659</v>
      </c>
      <c r="AS108">
        <f t="shared" si="12"/>
        <v>3.050387076009109E-2</v>
      </c>
      <c r="AT108">
        <f t="shared" si="13"/>
        <v>-7.6223782545229588E-2</v>
      </c>
      <c r="AU108">
        <f t="shared" si="14"/>
        <v>1.6689997968042962</v>
      </c>
      <c r="AV108">
        <f t="shared" si="15"/>
        <v>16.485813212254978</v>
      </c>
      <c r="AW108">
        <f t="shared" si="16"/>
        <v>9.9424529789480935</v>
      </c>
      <c r="AX108">
        <f t="shared" si="17"/>
        <v>14.68729305267334</v>
      </c>
      <c r="AY108">
        <f t="shared" si="18"/>
        <v>1.6772313036614439</v>
      </c>
      <c r="AZ108">
        <f t="shared" si="19"/>
        <v>3.1285542807722319E-2</v>
      </c>
      <c r="BA108">
        <f t="shared" si="20"/>
        <v>0.66244029088527534</v>
      </c>
      <c r="BB108">
        <f t="shared" si="21"/>
        <v>1.0147910127761686</v>
      </c>
      <c r="BC108">
        <f t="shared" si="22"/>
        <v>1.9577921956311445E-2</v>
      </c>
      <c r="BD108">
        <f t="shared" si="23"/>
        <v>43.132735615622671</v>
      </c>
      <c r="BE108">
        <f t="shared" si="24"/>
        <v>1.0358909305459456</v>
      </c>
      <c r="BF108">
        <f t="shared" si="25"/>
        <v>39.518548491650726</v>
      </c>
      <c r="BG108">
        <f t="shared" si="26"/>
        <v>411.44675095668248</v>
      </c>
      <c r="BH108">
        <f t="shared" si="27"/>
        <v>-4.0411787195018421E-4</v>
      </c>
    </row>
    <row r="109" spans="1:60" x14ac:dyDescent="0.25">
      <c r="A109" s="1">
        <v>33</v>
      </c>
      <c r="B109" s="1" t="s">
        <v>171</v>
      </c>
      <c r="C109" s="1">
        <v>5456.4999997653067</v>
      </c>
      <c r="D109" s="1">
        <v>1</v>
      </c>
      <c r="E109">
        <f t="shared" si="0"/>
        <v>-0.41076907332324247</v>
      </c>
      <c r="F109">
        <f t="shared" si="1"/>
        <v>3.2829177125302596E-2</v>
      </c>
      <c r="G109">
        <f t="shared" si="2"/>
        <v>424.7195984213871</v>
      </c>
      <c r="H109">
        <f t="shared" si="3"/>
        <v>0.32676536800398559</v>
      </c>
      <c r="I109">
        <f t="shared" si="4"/>
        <v>1.0051678916891553</v>
      </c>
      <c r="J109">
        <f t="shared" si="5"/>
        <v>14.600093581385247</v>
      </c>
      <c r="K109" s="1">
        <v>30.030000686645508</v>
      </c>
      <c r="L109">
        <f t="shared" si="6"/>
        <v>2</v>
      </c>
      <c r="M109" s="1">
        <v>0.5</v>
      </c>
      <c r="N109">
        <f t="shared" si="7"/>
        <v>3.6</v>
      </c>
      <c r="O109" s="1">
        <v>15.157737731933594</v>
      </c>
      <c r="P109" s="1">
        <v>14.680228233337402</v>
      </c>
      <c r="Q109" s="1">
        <v>15.028748512268066</v>
      </c>
      <c r="R109" s="1">
        <v>409.86831665039062</v>
      </c>
      <c r="S109" s="1">
        <v>411.25222778320312</v>
      </c>
      <c r="T109" s="1">
        <v>4.9199409484863281</v>
      </c>
      <c r="U109" s="1">
        <v>6.5454001426696777</v>
      </c>
      <c r="V109" s="1">
        <v>28.875349044799805</v>
      </c>
      <c r="W109" s="1">
        <v>38.32696533203125</v>
      </c>
      <c r="X109" s="1">
        <v>599.74041748046875</v>
      </c>
      <c r="Y109" s="1">
        <v>0.13789801299571991</v>
      </c>
      <c r="Z109" s="1">
        <v>0.14515580236911774</v>
      </c>
      <c r="AA109" s="1">
        <v>101.23896789550781</v>
      </c>
      <c r="AB109" s="1">
        <v>-3.2047457695007324</v>
      </c>
      <c r="AC109" s="1">
        <v>1.3746899552643299E-2</v>
      </c>
      <c r="AD109" s="1">
        <v>4.3803032487630844E-2</v>
      </c>
      <c r="AE109" s="1">
        <v>1.8817195668816566E-3</v>
      </c>
      <c r="AF109" s="1">
        <v>2.0892122760415077E-2</v>
      </c>
      <c r="AG109" s="1">
        <v>1.2307949364185333E-3</v>
      </c>
      <c r="AH109" s="1">
        <v>1</v>
      </c>
      <c r="AI109" s="1">
        <v>0</v>
      </c>
      <c r="AJ109" s="1">
        <v>2</v>
      </c>
      <c r="AK109" s="1">
        <v>0</v>
      </c>
      <c r="AL109" s="1">
        <v>1</v>
      </c>
      <c r="AM109" s="1">
        <v>0.18999999761581421</v>
      </c>
      <c r="AN109" s="1">
        <v>111115</v>
      </c>
      <c r="AO109">
        <f t="shared" si="8"/>
        <v>0.19971375416823622</v>
      </c>
      <c r="AP109">
        <f t="shared" si="9"/>
        <v>3.2676536800398559E-4</v>
      </c>
      <c r="AQ109">
        <f t="shared" si="10"/>
        <v>287.83022823333738</v>
      </c>
      <c r="AR109">
        <f t="shared" si="11"/>
        <v>288.30773773193357</v>
      </c>
      <c r="AS109">
        <f t="shared" si="12"/>
        <v>2.7579602104053969E-2</v>
      </c>
      <c r="AT109">
        <f t="shared" si="13"/>
        <v>-8.0134651952154842E-2</v>
      </c>
      <c r="AU109">
        <f t="shared" si="14"/>
        <v>1.6678174465961431</v>
      </c>
      <c r="AV109">
        <f t="shared" si="15"/>
        <v>16.47406607619266</v>
      </c>
      <c r="AW109">
        <f t="shared" si="16"/>
        <v>9.9286659335229821</v>
      </c>
      <c r="AX109">
        <f t="shared" si="17"/>
        <v>14.680228233337402</v>
      </c>
      <c r="AY109">
        <f t="shared" si="18"/>
        <v>1.6764668673339405</v>
      </c>
      <c r="AZ109">
        <f t="shared" si="19"/>
        <v>3.2532506178727195E-2</v>
      </c>
      <c r="BA109">
        <f t="shared" si="20"/>
        <v>0.66264955490698774</v>
      </c>
      <c r="BB109">
        <f t="shared" si="21"/>
        <v>1.0138173124269527</v>
      </c>
      <c r="BC109">
        <f t="shared" si="22"/>
        <v>2.0359263881138828E-2</v>
      </c>
      <c r="BD109">
        <f t="shared" si="23"/>
        <v>42.99817378917578</v>
      </c>
      <c r="BE109">
        <f t="shared" si="24"/>
        <v>1.0327472284120573</v>
      </c>
      <c r="BF109">
        <f t="shared" si="25"/>
        <v>39.580765129285723</v>
      </c>
      <c r="BG109">
        <f t="shared" si="26"/>
        <v>411.40626618569934</v>
      </c>
      <c r="BH109">
        <f t="shared" si="27"/>
        <v>-3.9519461782438846E-4</v>
      </c>
    </row>
    <row r="110" spans="1:60" x14ac:dyDescent="0.25">
      <c r="A110" s="1">
        <v>34</v>
      </c>
      <c r="B110" s="1" t="s">
        <v>172</v>
      </c>
      <c r="C110" s="1">
        <v>5461.499999653548</v>
      </c>
      <c r="D110" s="1">
        <v>1</v>
      </c>
      <c r="E110">
        <f t="shared" si="0"/>
        <v>-0.36491979060469432</v>
      </c>
      <c r="F110">
        <f t="shared" si="1"/>
        <v>3.2841417474453231E-2</v>
      </c>
      <c r="G110">
        <f t="shared" si="2"/>
        <v>422.47274331733746</v>
      </c>
      <c r="H110">
        <f t="shared" si="3"/>
        <v>0.32677879288713452</v>
      </c>
      <c r="I110">
        <f t="shared" si="4"/>
        <v>1.0048403787623996</v>
      </c>
      <c r="J110">
        <f t="shared" si="5"/>
        <v>14.597008753173359</v>
      </c>
      <c r="K110" s="1">
        <v>30.030000686645508</v>
      </c>
      <c r="L110">
        <f t="shared" si="6"/>
        <v>2</v>
      </c>
      <c r="M110" s="1">
        <v>0.5</v>
      </c>
      <c r="N110">
        <f t="shared" si="7"/>
        <v>3.6</v>
      </c>
      <c r="O110" s="1">
        <v>15.156586647033691</v>
      </c>
      <c r="P110" s="1">
        <v>14.676979064941406</v>
      </c>
      <c r="Q110" s="1">
        <v>15.02820873260498</v>
      </c>
      <c r="R110" s="1">
        <v>410.08935546875</v>
      </c>
      <c r="S110" s="1">
        <v>411.24371337890625</v>
      </c>
      <c r="T110" s="1">
        <v>4.9197731018066406</v>
      </c>
      <c r="U110" s="1">
        <v>6.54534912109375</v>
      </c>
      <c r="V110" s="1">
        <v>28.858741760253906</v>
      </c>
      <c r="W110" s="1">
        <v>38.329372406005859</v>
      </c>
      <c r="X110" s="1">
        <v>599.72198486328125</v>
      </c>
      <c r="Y110" s="1">
        <v>0.13054215908050537</v>
      </c>
      <c r="Z110" s="1">
        <v>0.13741280138492584</v>
      </c>
      <c r="AA110" s="1">
        <v>101.23904418945312</v>
      </c>
      <c r="AB110" s="1">
        <v>-3.2047457695007324</v>
      </c>
      <c r="AC110" s="1">
        <v>1.3746899552643299E-2</v>
      </c>
      <c r="AD110" s="1">
        <v>4.3803032487630844E-2</v>
      </c>
      <c r="AE110" s="1">
        <v>1.8817195668816566E-3</v>
      </c>
      <c r="AF110" s="1">
        <v>2.0892122760415077E-2</v>
      </c>
      <c r="AG110" s="1">
        <v>1.2307949364185333E-3</v>
      </c>
      <c r="AH110" s="1">
        <v>1</v>
      </c>
      <c r="AI110" s="1">
        <v>0</v>
      </c>
      <c r="AJ110" s="1">
        <v>2</v>
      </c>
      <c r="AK110" s="1">
        <v>0</v>
      </c>
      <c r="AL110" s="1">
        <v>1</v>
      </c>
      <c r="AM110" s="1">
        <v>0.18999999761581421</v>
      </c>
      <c r="AN110" s="1">
        <v>111115</v>
      </c>
      <c r="AO110">
        <f t="shared" si="8"/>
        <v>0.19970761610071508</v>
      </c>
      <c r="AP110">
        <f t="shared" si="9"/>
        <v>3.2677879288713454E-4</v>
      </c>
      <c r="AQ110">
        <f t="shared" si="10"/>
        <v>287.82697906494138</v>
      </c>
      <c r="AR110">
        <f t="shared" si="11"/>
        <v>288.30658664703367</v>
      </c>
      <c r="AS110">
        <f t="shared" si="12"/>
        <v>2.6108431935518261E-2</v>
      </c>
      <c r="AT110">
        <f t="shared" si="13"/>
        <v>-7.997031176804778E-2</v>
      </c>
      <c r="AU110">
        <f t="shared" si="14"/>
        <v>1.6674852676682079</v>
      </c>
      <c r="AV110">
        <f t="shared" si="15"/>
        <v>16.470772526731569</v>
      </c>
      <c r="AW110">
        <f t="shared" si="16"/>
        <v>9.9254234056378188</v>
      </c>
      <c r="AX110">
        <f t="shared" si="17"/>
        <v>14.676979064941406</v>
      </c>
      <c r="AY110">
        <f t="shared" si="18"/>
        <v>1.6761153995898708</v>
      </c>
      <c r="AZ110">
        <f t="shared" si="19"/>
        <v>3.2544526259619767E-2</v>
      </c>
      <c r="BA110">
        <f t="shared" si="20"/>
        <v>0.6626448889058083</v>
      </c>
      <c r="BB110">
        <f t="shared" si="21"/>
        <v>1.0134705106840625</v>
      </c>
      <c r="BC110">
        <f t="shared" si="22"/>
        <v>2.036679599163806E-2</v>
      </c>
      <c r="BD110">
        <f t="shared" si="23"/>
        <v>42.770736729543415</v>
      </c>
      <c r="BE110">
        <f t="shared" si="24"/>
        <v>1.0273050494709572</v>
      </c>
      <c r="BF110">
        <f t="shared" si="25"/>
        <v>39.588725057747034</v>
      </c>
      <c r="BG110">
        <f t="shared" si="26"/>
        <v>411.38055830038303</v>
      </c>
      <c r="BH110">
        <f t="shared" si="27"/>
        <v>-3.5117627624568299E-4</v>
      </c>
    </row>
    <row r="111" spans="1:60" x14ac:dyDescent="0.25">
      <c r="A111" s="1">
        <v>35</v>
      </c>
      <c r="B111" s="1" t="s">
        <v>173</v>
      </c>
      <c r="C111" s="1">
        <v>5466.9999995306134</v>
      </c>
      <c r="D111" s="1">
        <v>1</v>
      </c>
      <c r="E111">
        <f t="shared" si="0"/>
        <v>-0.35332031916299528</v>
      </c>
      <c r="F111">
        <f t="shared" si="1"/>
        <v>3.2838933882957867E-2</v>
      </c>
      <c r="G111">
        <f t="shared" si="2"/>
        <v>421.9447136346958</v>
      </c>
      <c r="H111">
        <f t="shared" si="3"/>
        <v>0.3267263050150615</v>
      </c>
      <c r="I111">
        <f t="shared" si="4"/>
        <v>1.0047564010000398</v>
      </c>
      <c r="J111">
        <f t="shared" si="5"/>
        <v>14.595786497975778</v>
      </c>
      <c r="K111" s="1">
        <v>30.030000686645508</v>
      </c>
      <c r="L111">
        <f t="shared" si="6"/>
        <v>2</v>
      </c>
      <c r="M111" s="1">
        <v>0.5</v>
      </c>
      <c r="N111">
        <f t="shared" si="7"/>
        <v>3.6</v>
      </c>
      <c r="O111" s="1">
        <v>15.154982566833496</v>
      </c>
      <c r="P111" s="1">
        <v>14.675780296325684</v>
      </c>
      <c r="Q111" s="1">
        <v>15.029116630554199</v>
      </c>
      <c r="R111" s="1">
        <v>410.18304443359375</v>
      </c>
      <c r="S111" s="1">
        <v>411.27938842773437</v>
      </c>
      <c r="T111" s="1">
        <v>4.919527530670166</v>
      </c>
      <c r="U111" s="1">
        <v>6.5448708534240723</v>
      </c>
      <c r="V111" s="1">
        <v>28.817258834838867</v>
      </c>
      <c r="W111" s="1">
        <v>38.332683563232422</v>
      </c>
      <c r="X111" s="1">
        <v>599.7117919921875</v>
      </c>
      <c r="Y111" s="1">
        <v>0.12638688087463379</v>
      </c>
      <c r="Z111" s="1">
        <v>0.13303881883621216</v>
      </c>
      <c r="AA111" s="1">
        <v>101.23916625976562</v>
      </c>
      <c r="AB111" s="1">
        <v>-3.2047457695007324</v>
      </c>
      <c r="AC111" s="1">
        <v>1.3746899552643299E-2</v>
      </c>
      <c r="AD111" s="1">
        <v>4.3803032487630844E-2</v>
      </c>
      <c r="AE111" s="1">
        <v>1.8817195668816566E-3</v>
      </c>
      <c r="AF111" s="1">
        <v>2.0892122760415077E-2</v>
      </c>
      <c r="AG111" s="1">
        <v>1.2307949364185333E-3</v>
      </c>
      <c r="AH111" s="1">
        <v>1</v>
      </c>
      <c r="AI111" s="1">
        <v>0</v>
      </c>
      <c r="AJ111" s="1">
        <v>2</v>
      </c>
      <c r="AK111" s="1">
        <v>0</v>
      </c>
      <c r="AL111" s="1">
        <v>1</v>
      </c>
      <c r="AM111" s="1">
        <v>0.18999999761581421</v>
      </c>
      <c r="AN111" s="1">
        <v>111115</v>
      </c>
      <c r="AO111">
        <f t="shared" si="8"/>
        <v>0.19970422187132425</v>
      </c>
      <c r="AP111">
        <f t="shared" si="9"/>
        <v>3.267263050150615E-4</v>
      </c>
      <c r="AQ111">
        <f t="shared" si="10"/>
        <v>287.82578029632566</v>
      </c>
      <c r="AR111">
        <f t="shared" si="11"/>
        <v>288.30498256683347</v>
      </c>
      <c r="AS111">
        <f t="shared" si="12"/>
        <v>2.5277375261691049E-2</v>
      </c>
      <c r="AT111">
        <f t="shared" si="13"/>
        <v>-7.9993798349904999E-2</v>
      </c>
      <c r="AU111">
        <f t="shared" si="14"/>
        <v>1.6673536694785336</v>
      </c>
      <c r="AV111">
        <f t="shared" si="15"/>
        <v>16.469452792611271</v>
      </c>
      <c r="AW111">
        <f t="shared" si="16"/>
        <v>9.924581939187199</v>
      </c>
      <c r="AX111">
        <f t="shared" si="17"/>
        <v>14.675780296325684</v>
      </c>
      <c r="AY111">
        <f t="shared" si="18"/>
        <v>1.6759857432235759</v>
      </c>
      <c r="AZ111">
        <f t="shared" si="19"/>
        <v>3.2542087367547774E-2</v>
      </c>
      <c r="BA111">
        <f t="shared" si="20"/>
        <v>0.66259726847849376</v>
      </c>
      <c r="BB111">
        <f t="shared" si="21"/>
        <v>1.0133884747450821</v>
      </c>
      <c r="BC111">
        <f t="shared" si="22"/>
        <v>2.0365267714766769E-2</v>
      </c>
      <c r="BD111">
        <f t="shared" si="23"/>
        <v>42.71733101609216</v>
      </c>
      <c r="BE111">
        <f t="shared" si="24"/>
        <v>1.0259320683385897</v>
      </c>
      <c r="BF111">
        <f t="shared" si="25"/>
        <v>39.58901982052835</v>
      </c>
      <c r="BG111">
        <f t="shared" si="26"/>
        <v>411.41188354742047</v>
      </c>
      <c r="BH111">
        <f t="shared" si="27"/>
        <v>-3.3999030357923464E-4</v>
      </c>
    </row>
    <row r="112" spans="1:60" x14ac:dyDescent="0.25">
      <c r="A112" s="1">
        <v>36</v>
      </c>
      <c r="B112" s="1" t="s">
        <v>174</v>
      </c>
      <c r="C112" s="1">
        <v>5471.9999994188547</v>
      </c>
      <c r="D112" s="1">
        <v>1</v>
      </c>
      <c r="E112">
        <f t="shared" si="0"/>
        <v>-0.36917351197938197</v>
      </c>
      <c r="F112">
        <f t="shared" si="1"/>
        <v>3.28169628659871E-2</v>
      </c>
      <c r="G112">
        <f t="shared" si="2"/>
        <v>422.75692636236317</v>
      </c>
      <c r="H112">
        <f t="shared" si="3"/>
        <v>0.32656561454882604</v>
      </c>
      <c r="I112">
        <f t="shared" si="4"/>
        <v>1.0049279341269368</v>
      </c>
      <c r="J112">
        <f t="shared" si="5"/>
        <v>14.596345126538152</v>
      </c>
      <c r="K112" s="1">
        <v>30.030000686645508</v>
      </c>
      <c r="L112">
        <f t="shared" si="6"/>
        <v>2</v>
      </c>
      <c r="M112" s="1">
        <v>0.5</v>
      </c>
      <c r="N112">
        <f t="shared" si="7"/>
        <v>3.6</v>
      </c>
      <c r="O112" s="1">
        <v>15.154332160949707</v>
      </c>
      <c r="P112" s="1">
        <v>14.676422119140625</v>
      </c>
      <c r="Q112" s="1">
        <v>15.029790878295898</v>
      </c>
      <c r="R112" s="1">
        <v>410.13302612304688</v>
      </c>
      <c r="S112" s="1">
        <v>411.30902099609375</v>
      </c>
      <c r="T112" s="1">
        <v>4.9192509651184082</v>
      </c>
      <c r="U112" s="1">
        <v>6.5437760353088379</v>
      </c>
      <c r="V112" s="1">
        <v>28.814693450927734</v>
      </c>
      <c r="W112" s="1">
        <v>38.328746795654297</v>
      </c>
      <c r="X112" s="1">
        <v>599.71942138671875</v>
      </c>
      <c r="Y112" s="1">
        <v>0.10835729539394379</v>
      </c>
      <c r="Z112" s="1">
        <v>0.11406031250953674</v>
      </c>
      <c r="AA112" s="1">
        <v>101.23908233642578</v>
      </c>
      <c r="AB112" s="1">
        <v>-3.2047457695007324</v>
      </c>
      <c r="AC112" s="1">
        <v>1.3746899552643299E-2</v>
      </c>
      <c r="AD112" s="1">
        <v>4.3803032487630844E-2</v>
      </c>
      <c r="AE112" s="1">
        <v>1.8817195668816566E-3</v>
      </c>
      <c r="AF112" s="1">
        <v>2.0892122760415077E-2</v>
      </c>
      <c r="AG112" s="1">
        <v>1.2307949364185333E-3</v>
      </c>
      <c r="AH112" s="1">
        <v>1</v>
      </c>
      <c r="AI112" s="1">
        <v>0</v>
      </c>
      <c r="AJ112" s="1">
        <v>2</v>
      </c>
      <c r="AK112" s="1">
        <v>0</v>
      </c>
      <c r="AL112" s="1">
        <v>1</v>
      </c>
      <c r="AM112" s="1">
        <v>0.18999999761581421</v>
      </c>
      <c r="AN112" s="1">
        <v>111115</v>
      </c>
      <c r="AO112">
        <f t="shared" si="8"/>
        <v>0.19970676246218563</v>
      </c>
      <c r="AP112">
        <f t="shared" si="9"/>
        <v>3.2656561454882607E-4</v>
      </c>
      <c r="AQ112">
        <f t="shared" si="10"/>
        <v>287.8264221191406</v>
      </c>
      <c r="AR112">
        <f t="shared" si="11"/>
        <v>288.30433216094968</v>
      </c>
      <c r="AS112">
        <f t="shared" si="12"/>
        <v>2.1671459104871005E-2</v>
      </c>
      <c r="AT112">
        <f t="shared" si="13"/>
        <v>-8.0076992602473973E-2</v>
      </c>
      <c r="AU112">
        <f t="shared" si="14"/>
        <v>1.6674138149566982</v>
      </c>
      <c r="AV112">
        <f t="shared" si="15"/>
        <v>16.470060538634133</v>
      </c>
      <c r="AW112">
        <f t="shared" si="16"/>
        <v>9.9262845033252951</v>
      </c>
      <c r="AX112">
        <f t="shared" si="17"/>
        <v>14.676422119140625</v>
      </c>
      <c r="AY112">
        <f t="shared" si="18"/>
        <v>1.6760551603727827</v>
      </c>
      <c r="AZ112">
        <f t="shared" si="19"/>
        <v>3.2520511637434711E-2</v>
      </c>
      <c r="BA112">
        <f t="shared" si="20"/>
        <v>0.66248588082976134</v>
      </c>
      <c r="BB112">
        <f t="shared" si="21"/>
        <v>1.0135692795430213</v>
      </c>
      <c r="BC112">
        <f t="shared" si="22"/>
        <v>2.0351747781666214E-2</v>
      </c>
      <c r="BD112">
        <f t="shared" si="23"/>
        <v>42.799523276293577</v>
      </c>
      <c r="BE112">
        <f t="shared" si="24"/>
        <v>1.0278328574912976</v>
      </c>
      <c r="BF112">
        <f t="shared" si="25"/>
        <v>39.580535329664357</v>
      </c>
      <c r="BG112">
        <f t="shared" si="26"/>
        <v>411.447461063086</v>
      </c>
      <c r="BH112">
        <f t="shared" si="27"/>
        <v>-3.5513854420007635E-4</v>
      </c>
    </row>
    <row r="113" spans="1:60" x14ac:dyDescent="0.25">
      <c r="A113" s="1" t="s">
        <v>9</v>
      </c>
      <c r="B113" s="1" t="s">
        <v>175</v>
      </c>
    </row>
    <row r="114" spans="1:60" x14ac:dyDescent="0.25">
      <c r="A114" s="1" t="s">
        <v>9</v>
      </c>
      <c r="B114" s="1" t="s">
        <v>176</v>
      </c>
    </row>
    <row r="115" spans="1:60" x14ac:dyDescent="0.25">
      <c r="A115" s="1" t="s">
        <v>9</v>
      </c>
      <c r="B115" s="1" t="s">
        <v>177</v>
      </c>
    </row>
    <row r="116" spans="1:60" x14ac:dyDescent="0.25">
      <c r="A116" s="1" t="s">
        <v>9</v>
      </c>
      <c r="B116" s="1" t="s">
        <v>178</v>
      </c>
    </row>
    <row r="117" spans="1:60" x14ac:dyDescent="0.25">
      <c r="A117" s="1" t="s">
        <v>9</v>
      </c>
      <c r="B117" s="1" t="s">
        <v>179</v>
      </c>
    </row>
    <row r="118" spans="1:60" x14ac:dyDescent="0.25">
      <c r="A118" s="1" t="s">
        <v>9</v>
      </c>
      <c r="B118" s="1" t="s">
        <v>180</v>
      </c>
    </row>
    <row r="119" spans="1:60" x14ac:dyDescent="0.25">
      <c r="A119" s="1" t="s">
        <v>9</v>
      </c>
      <c r="B119" s="1" t="s">
        <v>181</v>
      </c>
    </row>
    <row r="120" spans="1:60" x14ac:dyDescent="0.25">
      <c r="A120" s="1" t="s">
        <v>9</v>
      </c>
      <c r="B120" s="1" t="s">
        <v>182</v>
      </c>
    </row>
    <row r="121" spans="1:60" x14ac:dyDescent="0.25">
      <c r="A121" s="1" t="s">
        <v>9</v>
      </c>
      <c r="B121" s="1" t="s">
        <v>183</v>
      </c>
    </row>
    <row r="122" spans="1:60" x14ac:dyDescent="0.25">
      <c r="A122" s="1">
        <v>37</v>
      </c>
      <c r="B122" s="1" t="s">
        <v>184</v>
      </c>
      <c r="C122" s="1">
        <v>5835.4999999888241</v>
      </c>
      <c r="D122" s="1">
        <v>1</v>
      </c>
      <c r="E122">
        <f>(R122-S122*(1000-T122)/(1000-U122))*AO122</f>
        <v>-0.43263497999697514</v>
      </c>
      <c r="F122">
        <f>IF(AZ122&lt;&gt;0,1/(1/AZ122-1/N122),0)</f>
        <v>6.5183487589626679E-2</v>
      </c>
      <c r="G122">
        <f>((BC122-AP122/2)*S122-E122)/(BC122+AP122/2)</f>
        <v>414.87429425336563</v>
      </c>
      <c r="H122">
        <f>AP122*1000</f>
        <v>0.62336327988409657</v>
      </c>
      <c r="I122">
        <f>(AU122-BA122)</f>
        <v>0.97430075858664511</v>
      </c>
      <c r="J122">
        <f>(P122+AT122*D122)</f>
        <v>14.502637875085508</v>
      </c>
      <c r="K122" s="1">
        <v>17.420000076293945</v>
      </c>
      <c r="L122">
        <f>(K122*AI122+AJ122)</f>
        <v>2</v>
      </c>
      <c r="M122" s="1">
        <v>0.5</v>
      </c>
      <c r="N122">
        <f>L122*(M122+1)*(M122+1)/(M122*M122+1)</f>
        <v>3.6</v>
      </c>
      <c r="O122" s="1">
        <v>15.157891273498535</v>
      </c>
      <c r="P122" s="1">
        <v>14.694809913635254</v>
      </c>
      <c r="Q122" s="1">
        <v>15.029378890991211</v>
      </c>
      <c r="R122" s="1">
        <v>409.98931884765625</v>
      </c>
      <c r="S122" s="1">
        <v>410.50265502929687</v>
      </c>
      <c r="T122" s="1">
        <v>4.9486522674560547</v>
      </c>
      <c r="U122" s="1">
        <v>6.7469496726989746</v>
      </c>
      <c r="V122" s="1">
        <v>29.333433151245117</v>
      </c>
      <c r="W122" s="1">
        <v>39.514366149902344</v>
      </c>
      <c r="X122" s="1">
        <v>599.774169921875</v>
      </c>
      <c r="Y122" s="1">
        <v>0.11970611661672592</v>
      </c>
      <c r="Z122" s="1">
        <v>0.12600643932819366</v>
      </c>
      <c r="AA122" s="1">
        <v>101.23842620849609</v>
      </c>
      <c r="AB122" s="1">
        <v>-3.2112092971801758</v>
      </c>
      <c r="AC122" s="1">
        <v>2.0855993032455444E-2</v>
      </c>
      <c r="AD122" s="1">
        <v>1.36357257142663E-2</v>
      </c>
      <c r="AE122" s="1">
        <v>3.1210787128657103E-3</v>
      </c>
      <c r="AF122" s="1">
        <v>1.8311142921447754E-2</v>
      </c>
      <c r="AG122" s="1">
        <v>3.2098412048071623E-3</v>
      </c>
      <c r="AH122" s="1">
        <v>0.66666668653488159</v>
      </c>
      <c r="AI122" s="1">
        <v>0</v>
      </c>
      <c r="AJ122" s="1">
        <v>2</v>
      </c>
      <c r="AK122" s="1">
        <v>0</v>
      </c>
      <c r="AL122" s="1">
        <v>1</v>
      </c>
      <c r="AM122" s="1">
        <v>0.18999999761581421</v>
      </c>
      <c r="AN122" s="1">
        <v>111115</v>
      </c>
      <c r="AO122">
        <f>X122*0.000001/(K122*0.0001)</f>
        <v>0.34430204781576279</v>
      </c>
      <c r="AP122">
        <f>(U122-T122)/(1000-U122)*AO122</f>
        <v>6.2336327988409652E-4</v>
      </c>
      <c r="AQ122">
        <f>(P122+273.15)</f>
        <v>287.84480991363523</v>
      </c>
      <c r="AR122">
        <f>(O122+273.15)</f>
        <v>288.30789127349851</v>
      </c>
      <c r="AS122">
        <f>(Y122*AK122+Z122*AL122)*AM122</f>
        <v>2.3941223171934034E-2</v>
      </c>
      <c r="AT122">
        <f>((AS122+0.00000010773*(AR122^4-AQ122^4))-AP122*44100)/(L122*0.92*2*29.3+0.00000043092*AQ122^3)</f>
        <v>-0.19217203854974632</v>
      </c>
      <c r="AU122">
        <f>0.61365*EXP(17.502*J122/(240.97+J122))</f>
        <v>1.6573513251586172</v>
      </c>
      <c r="AV122">
        <f>AU122*1000/AA122</f>
        <v>16.370773304450374</v>
      </c>
      <c r="AW122">
        <f>(AV122-U122)</f>
        <v>9.6238236317513994</v>
      </c>
      <c r="AX122">
        <f>IF(D122,P122,(O122+P122)/2)</f>
        <v>14.694809913635254</v>
      </c>
      <c r="AY122">
        <f>0.61365*EXP(17.502*AX122/(240.97+AX122))</f>
        <v>1.6780449886746454</v>
      </c>
      <c r="AZ122">
        <f>IF(AW122&lt;&gt;0,(1000-(AV122+U122)/2)/AW122*AP122,0)</f>
        <v>6.4024231288070749E-2</v>
      </c>
      <c r="BA122">
        <f>U122*AA122/1000</f>
        <v>0.68305056657197205</v>
      </c>
      <c r="BB122">
        <f>(AY122-BA122)</f>
        <v>0.9949944221026733</v>
      </c>
      <c r="BC122">
        <f>1/(1.6/F122+1.37/N122)</f>
        <v>4.0117706399149522E-2</v>
      </c>
      <c r="BD122">
        <f>G122*AA122*0.001</f>
        <v>42.001220624571253</v>
      </c>
      <c r="BE122">
        <f>G122/S122</f>
        <v>1.0106494785612452</v>
      </c>
      <c r="BF122">
        <f>(1-AP122*AA122/AU122/F122)*100</f>
        <v>41.583648610592917</v>
      </c>
      <c r="BG122">
        <f>(S122-E122/(N122/1.35))</f>
        <v>410.66489314679575</v>
      </c>
      <c r="BH122">
        <f>E122*BF122/100/BG122</f>
        <v>-4.3808324707255255E-4</v>
      </c>
    </row>
    <row r="123" spans="1:60" x14ac:dyDescent="0.25">
      <c r="A123" s="1">
        <v>38</v>
      </c>
      <c r="B123" s="1" t="s">
        <v>185</v>
      </c>
      <c r="C123" s="1">
        <v>5840.9999998658895</v>
      </c>
      <c r="D123" s="1">
        <v>1</v>
      </c>
      <c r="E123">
        <f>(R123-S123*(1000-T123)/(1000-U123))*AO123</f>
        <v>-0.45948639922341222</v>
      </c>
      <c r="F123">
        <f>IF(AZ123&lt;&gt;0,1/(1/AZ123-1/N123),0)</f>
        <v>6.4341426370691721E-2</v>
      </c>
      <c r="G123">
        <f>((BC123-AP123/2)*S123-E123)/(BC123+AP123/2)</f>
        <v>415.62251106840216</v>
      </c>
      <c r="H123">
        <f>AP123*1000</f>
        <v>0.61740641625620629</v>
      </c>
      <c r="I123">
        <f>(AU123-BA123)</f>
        <v>0.9774053652101411</v>
      </c>
      <c r="J123">
        <f>(P123+AT123*D123)</f>
        <v>14.516557174585216</v>
      </c>
      <c r="K123" s="1">
        <v>17.420000076293945</v>
      </c>
      <c r="L123">
        <f>(K123*AI123+AJ123)</f>
        <v>2</v>
      </c>
      <c r="M123" s="1">
        <v>0.5</v>
      </c>
      <c r="N123">
        <f>L123*(M123+1)*(M123+1)/(M123*M123+1)</f>
        <v>3.6</v>
      </c>
      <c r="O123" s="1">
        <v>15.162884712219238</v>
      </c>
      <c r="P123" s="1">
        <v>14.70714282989502</v>
      </c>
      <c r="Q123" s="1">
        <v>15.029297828674316</v>
      </c>
      <c r="R123" s="1">
        <v>409.86151123046875</v>
      </c>
      <c r="S123" s="1">
        <v>410.46002197265625</v>
      </c>
      <c r="T123" s="1">
        <v>4.9497818946838379</v>
      </c>
      <c r="U123" s="1">
        <v>6.7309470176696777</v>
      </c>
      <c r="V123" s="1">
        <v>29.348812103271484</v>
      </c>
      <c r="W123" s="1">
        <v>39.413459777832031</v>
      </c>
      <c r="X123" s="1">
        <v>599.7662353515625</v>
      </c>
      <c r="Y123" s="1">
        <v>0.11766456067562103</v>
      </c>
      <c r="Z123" s="1">
        <v>0.12385743111371994</v>
      </c>
      <c r="AA123" s="1">
        <v>101.23943328857422</v>
      </c>
      <c r="AB123" s="1">
        <v>-3.2112092971801758</v>
      </c>
      <c r="AC123" s="1">
        <v>2.0855993032455444E-2</v>
      </c>
      <c r="AD123" s="1">
        <v>1.36357257142663E-2</v>
      </c>
      <c r="AE123" s="1">
        <v>3.1210787128657103E-3</v>
      </c>
      <c r="AF123" s="1">
        <v>1.8311142921447754E-2</v>
      </c>
      <c r="AG123" s="1">
        <v>3.2098412048071623E-3</v>
      </c>
      <c r="AH123" s="1">
        <v>0.66666668653488159</v>
      </c>
      <c r="AI123" s="1">
        <v>0</v>
      </c>
      <c r="AJ123" s="1">
        <v>2</v>
      </c>
      <c r="AK123" s="1">
        <v>0</v>
      </c>
      <c r="AL123" s="1">
        <v>1</v>
      </c>
      <c r="AM123" s="1">
        <v>0.18999999761581421</v>
      </c>
      <c r="AN123" s="1">
        <v>111115</v>
      </c>
      <c r="AO123">
        <f>X123*0.000001/(K123*0.0001)</f>
        <v>0.34429749295337608</v>
      </c>
      <c r="AP123">
        <f>(U123-T123)/(1000-U123)*AO123</f>
        <v>6.1740641625620629E-4</v>
      </c>
      <c r="AQ123">
        <f>(P123+273.15)</f>
        <v>287.857142829895</v>
      </c>
      <c r="AR123">
        <f>(O123+273.15)</f>
        <v>288.31288471221922</v>
      </c>
      <c r="AS123">
        <f>(Y123*AK123+Z123*AL123)*AM123</f>
        <v>2.3532911616307661E-2</v>
      </c>
      <c r="AT123">
        <f>((AS123+0.00000010773*(AR123^4-AQ123^4))-AP123*44100)/(L123*0.92*2*29.3+0.00000043092*AQ123^3)</f>
        <v>-0.19058565530980284</v>
      </c>
      <c r="AU123">
        <f>0.61365*EXP(17.502*J123/(240.97+J123))</f>
        <v>1.6588426267744381</v>
      </c>
      <c r="AV123">
        <f>AU123*1000/AA123</f>
        <v>16.385340898205655</v>
      </c>
      <c r="AW123">
        <f>(AV123-U123)</f>
        <v>9.6543938805359772</v>
      </c>
      <c r="AX123">
        <f>IF(D123,P123,(O123+P123)/2)</f>
        <v>14.70714282989502</v>
      </c>
      <c r="AY123">
        <f>0.61365*EXP(17.502*AX123/(240.97+AX123))</f>
        <v>1.6793807534215734</v>
      </c>
      <c r="AZ123">
        <f>IF(AW123&lt;&gt;0,(1000-(AV123+U123)/2)/AW123*AP123,0)</f>
        <v>6.321166834169839E-2</v>
      </c>
      <c r="BA123">
        <f>U123*AA123/1000</f>
        <v>0.68143726156429696</v>
      </c>
      <c r="BB123">
        <f>(AY123-BA123)</f>
        <v>0.99794349185727649</v>
      </c>
      <c r="BC123">
        <f>1/(1.6/F123+1.37/N123)</f>
        <v>3.9607264500285143E-2</v>
      </c>
      <c r="BD123">
        <f>G123*AA123*0.001</f>
        <v>42.077387482539201</v>
      </c>
      <c r="BE123">
        <f>G123/S123</f>
        <v>1.0125773249997287</v>
      </c>
      <c r="BF123">
        <f>(1-AP123*AA123/AU123/F123)*100</f>
        <v>41.436776624967528</v>
      </c>
      <c r="BG123">
        <f>(S123-E123/(N123/1.35))</f>
        <v>410.63232937236501</v>
      </c>
      <c r="BH123">
        <f>E123*BF123/100/BG123</f>
        <v>-4.6366625141114684E-4</v>
      </c>
    </row>
    <row r="124" spans="1:60" x14ac:dyDescent="0.25">
      <c r="A124" s="1">
        <v>39</v>
      </c>
      <c r="B124" s="1" t="s">
        <v>186</v>
      </c>
      <c r="C124" s="1">
        <v>5845.9999997541308</v>
      </c>
      <c r="D124" s="1">
        <v>1</v>
      </c>
      <c r="E124">
        <f>(R124-S124*(1000-T124)/(1000-U124))*AO124</f>
        <v>-0.48270882218531697</v>
      </c>
      <c r="F124">
        <f>IF(AZ124&lt;&gt;0,1/(1/AZ124-1/N124),0)</f>
        <v>6.4937558425346792E-2</v>
      </c>
      <c r="G124">
        <f>((BC124-AP124/2)*S124-E124)/(BC124+AP124/2)</f>
        <v>416.05058172705003</v>
      </c>
      <c r="H124">
        <f>AP124*1000</f>
        <v>0.62363060723015695</v>
      </c>
      <c r="I124">
        <f>(AU124-BA124)</f>
        <v>0.97836033923850163</v>
      </c>
      <c r="J124">
        <f>(P124+AT124*D124)</f>
        <v>14.515935274946662</v>
      </c>
      <c r="K124" s="1">
        <v>17.420000076293945</v>
      </c>
      <c r="L124">
        <f>(K124*AI124+AJ124)</f>
        <v>2</v>
      </c>
      <c r="M124" s="1">
        <v>0.5</v>
      </c>
      <c r="N124">
        <f>L124*(M124+1)*(M124+1)/(M124*M124+1)</f>
        <v>3.6</v>
      </c>
      <c r="O124" s="1">
        <v>15.164002418518066</v>
      </c>
      <c r="P124" s="1">
        <v>14.708863258361816</v>
      </c>
      <c r="Q124" s="1">
        <v>15.028636932373047</v>
      </c>
      <c r="R124" s="1">
        <v>409.76248168945312</v>
      </c>
      <c r="S124" s="1">
        <v>410.42111206054687</v>
      </c>
      <c r="T124" s="1">
        <v>4.9216580390930176</v>
      </c>
      <c r="U124" s="1">
        <v>6.7208542823791504</v>
      </c>
      <c r="V124" s="1">
        <v>28.844804763793945</v>
      </c>
      <c r="W124" s="1">
        <v>39.352123260498047</v>
      </c>
      <c r="X124" s="1">
        <v>599.74737548828125</v>
      </c>
      <c r="Y124" s="1">
        <v>0.13744989037513733</v>
      </c>
      <c r="Z124" s="1">
        <v>0.1446840912103653</v>
      </c>
      <c r="AA124" s="1">
        <v>101.23945617675781</v>
      </c>
      <c r="AB124" s="1">
        <v>-3.2112092971801758</v>
      </c>
      <c r="AC124" s="1">
        <v>2.0855993032455444E-2</v>
      </c>
      <c r="AD124" s="1">
        <v>1.36357257142663E-2</v>
      </c>
      <c r="AE124" s="1">
        <v>3.1210787128657103E-3</v>
      </c>
      <c r="AF124" s="1">
        <v>1.8311142921447754E-2</v>
      </c>
      <c r="AG124" s="1">
        <v>3.2098412048071623E-3</v>
      </c>
      <c r="AH124" s="1">
        <v>1</v>
      </c>
      <c r="AI124" s="1">
        <v>0</v>
      </c>
      <c r="AJ124" s="1">
        <v>2</v>
      </c>
      <c r="AK124" s="1">
        <v>0</v>
      </c>
      <c r="AL124" s="1">
        <v>1</v>
      </c>
      <c r="AM124" s="1">
        <v>0.18999999761581421</v>
      </c>
      <c r="AN124" s="1">
        <v>111115</v>
      </c>
      <c r="AO124">
        <f>X124*0.000001/(K124*0.0001)</f>
        <v>0.3442866663958567</v>
      </c>
      <c r="AP124">
        <f>(U124-T124)/(1000-U124)*AO124</f>
        <v>6.2363060723015691E-4</v>
      </c>
      <c r="AQ124">
        <f>(P124+273.15)</f>
        <v>287.85886325836179</v>
      </c>
      <c r="AR124">
        <f>(O124+273.15)</f>
        <v>288.31400241851804</v>
      </c>
      <c r="AS124">
        <f>(Y124*AK124+Z124*AL124)*AM124</f>
        <v>2.7489976985015652E-2</v>
      </c>
      <c r="AT124">
        <f>((AS124+0.00000010773*(AR124^4-AQ124^4))-AP124*44100)/(L124*0.92*2*29.3+0.00000043092*AQ124^3)</f>
        <v>-0.19292798341515494</v>
      </c>
      <c r="AU124">
        <f>0.61365*EXP(17.502*J124/(240.97+J124))</f>
        <v>1.6587759718298007</v>
      </c>
      <c r="AV124">
        <f>AU124*1000/AA124</f>
        <v>16.384678804809862</v>
      </c>
      <c r="AW124">
        <f>(AV124-U124)</f>
        <v>9.663824522430712</v>
      </c>
      <c r="AX124">
        <f>IF(D124,P124,(O124+P124)/2)</f>
        <v>14.708863258361816</v>
      </c>
      <c r="AY124">
        <f>0.61365*EXP(17.502*AX124/(240.97+AX124))</f>
        <v>1.6795671654017532</v>
      </c>
      <c r="AZ124">
        <f>IF(AW124&lt;&gt;0,(1000-(AV124+U124)/2)/AW124*AP124,0)</f>
        <v>6.3786955877002935E-2</v>
      </c>
      <c r="BA124">
        <f>U124*AA124/1000</f>
        <v>0.68041563259129911</v>
      </c>
      <c r="BB124">
        <f>(AY124-BA124)</f>
        <v>0.9991515328104541</v>
      </c>
      <c r="BC124">
        <f>1/(1.6/F124+1.37/N124)</f>
        <v>3.9968649515333868E-2</v>
      </c>
      <c r="BD124">
        <f>G124*AA124*0.001</f>
        <v>42.120734636070281</v>
      </c>
      <c r="BE124">
        <f>G124/S124</f>
        <v>1.0137163257470845</v>
      </c>
      <c r="BF124">
        <f>(1-AP124*AA124/AU124/F124)*100</f>
        <v>41.387056212003102</v>
      </c>
      <c r="BG124">
        <f>(S124-E124/(N124/1.35))</f>
        <v>410.60212786886638</v>
      </c>
      <c r="BH124">
        <f>E124*BF124/100/BG124</f>
        <v>-4.8655123297836018E-4</v>
      </c>
    </row>
    <row r="125" spans="1:60" x14ac:dyDescent="0.25">
      <c r="A125" s="1">
        <v>40</v>
      </c>
      <c r="B125" s="1" t="s">
        <v>187</v>
      </c>
      <c r="C125" s="1">
        <v>5850.9999996423721</v>
      </c>
      <c r="D125" s="1">
        <v>1</v>
      </c>
      <c r="E125">
        <f>(R125-S125*(1000-T125)/(1000-U125))*AO125</f>
        <v>-0.44448268759696519</v>
      </c>
      <c r="F125">
        <f>IF(AZ125&lt;&gt;0,1/(1/AZ125-1/N125),0)</f>
        <v>6.4668864955553282E-2</v>
      </c>
      <c r="G125">
        <f>((BC125-AP125/2)*S125-E125)/(BC125+AP125/2)</f>
        <v>415.12401152564536</v>
      </c>
      <c r="H125">
        <f>AP125*1000</f>
        <v>0.62144335436048281</v>
      </c>
      <c r="I125">
        <f>(AU125-BA125)</f>
        <v>0.97891169974163073</v>
      </c>
      <c r="J125">
        <f>(P125+AT125*D125)</f>
        <v>14.515255856989016</v>
      </c>
      <c r="K125" s="1">
        <v>17.420000076293945</v>
      </c>
      <c r="L125">
        <f>(K125*AI125+AJ125)</f>
        <v>2</v>
      </c>
      <c r="M125" s="1">
        <v>0.5</v>
      </c>
      <c r="N125">
        <f>L125*(M125+1)*(M125+1)/(M125*M125+1)</f>
        <v>3.6</v>
      </c>
      <c r="O125" s="1">
        <v>15.163175582885742</v>
      </c>
      <c r="P125" s="1">
        <v>14.707376480102539</v>
      </c>
      <c r="Q125" s="1">
        <v>15.028360366821289</v>
      </c>
      <c r="R125" s="1">
        <v>409.85147094726562</v>
      </c>
      <c r="S125" s="1">
        <v>410.4017333984375</v>
      </c>
      <c r="T125" s="1">
        <v>4.9217252731323242</v>
      </c>
      <c r="U125" s="1">
        <v>6.714686393737793</v>
      </c>
      <c r="V125" s="1">
        <v>28.830043792724609</v>
      </c>
      <c r="W125" s="1">
        <v>39.315288543701172</v>
      </c>
      <c r="X125" s="1">
        <v>599.7259521484375</v>
      </c>
      <c r="Y125" s="1">
        <v>9.8356254398822784E-2</v>
      </c>
      <c r="Z125" s="1">
        <v>0.10353290289640427</v>
      </c>
      <c r="AA125" s="1">
        <v>101.23949432373047</v>
      </c>
      <c r="AB125" s="1">
        <v>-3.2112092971801758</v>
      </c>
      <c r="AC125" s="1">
        <v>2.0855993032455444E-2</v>
      </c>
      <c r="AD125" s="1">
        <v>1.36357257142663E-2</v>
      </c>
      <c r="AE125" s="1">
        <v>3.1210787128657103E-3</v>
      </c>
      <c r="AF125" s="1">
        <v>1.8311142921447754E-2</v>
      </c>
      <c r="AG125" s="1">
        <v>3.2098412048071623E-3</v>
      </c>
      <c r="AH125" s="1">
        <v>1</v>
      </c>
      <c r="AI125" s="1">
        <v>0</v>
      </c>
      <c r="AJ125" s="1">
        <v>2</v>
      </c>
      <c r="AK125" s="1">
        <v>0</v>
      </c>
      <c r="AL125" s="1">
        <v>1</v>
      </c>
      <c r="AM125" s="1">
        <v>0.18999999761581421</v>
      </c>
      <c r="AN125" s="1">
        <v>111115</v>
      </c>
      <c r="AO125">
        <f>X125*0.000001/(K125*0.0001)</f>
        <v>0.34427436826741248</v>
      </c>
      <c r="AP125">
        <f>(U125-T125)/(1000-U125)*AO125</f>
        <v>6.2144335436048286E-4</v>
      </c>
      <c r="AQ125">
        <f>(P125+273.15)</f>
        <v>287.85737648010252</v>
      </c>
      <c r="AR125">
        <f>(O125+273.15)</f>
        <v>288.31317558288572</v>
      </c>
      <c r="AS125">
        <f>(Y125*AK125+Z125*AL125)*AM125</f>
        <v>1.9671251303475135E-2</v>
      </c>
      <c r="AT125">
        <f>((AS125+0.00000010773*(AR125^4-AQ125^4))-AP125*44100)/(L125*0.92*2*29.3+0.00000043092*AQ125^3)</f>
        <v>-0.1921206231135231</v>
      </c>
      <c r="AU125">
        <f>0.61365*EXP(17.502*J125/(240.97+J125))</f>
        <v>1.6587031547860782</v>
      </c>
      <c r="AV125">
        <f>AU125*1000/AA125</f>
        <v>16.383953375765522</v>
      </c>
      <c r="AW125">
        <f>(AV125-U125)</f>
        <v>9.6692669820277288</v>
      </c>
      <c r="AX125">
        <f>IF(D125,P125,(O125+P125)/2)</f>
        <v>14.707376480102539</v>
      </c>
      <c r="AY125">
        <f>0.61365*EXP(17.502*AX125/(240.97+AX125))</f>
        <v>1.6794060688375152</v>
      </c>
      <c r="AZ125">
        <f>IF(AW125&lt;&gt;0,(1000-(AV125+U125)/2)/AW125*AP125,0)</f>
        <v>6.3527680786191684E-2</v>
      </c>
      <c r="BA125">
        <f>U125*AA125/1000</f>
        <v>0.67979145504444749</v>
      </c>
      <c r="BB125">
        <f>(AY125-BA125)</f>
        <v>0.99961461379306771</v>
      </c>
      <c r="BC125">
        <f>1/(1.6/F125+1.37/N125)</f>
        <v>3.9805775626737212E-2</v>
      </c>
      <c r="BD125">
        <f>G125*AA125*0.001</f>
        <v>42.026945008494799</v>
      </c>
      <c r="BE125">
        <f>G125/S125</f>
        <v>1.0115064770514097</v>
      </c>
      <c r="BF125">
        <f>(1-AP125*AA125/AU125/F125)*100</f>
        <v>41.3473544060991</v>
      </c>
      <c r="BG125">
        <f>(S125-E125/(N125/1.35))</f>
        <v>410.56841440628637</v>
      </c>
      <c r="BH125">
        <f>E125*BF125/100/BG125</f>
        <v>-4.4762779031658873E-4</v>
      </c>
    </row>
    <row r="126" spans="1:60" x14ac:dyDescent="0.25">
      <c r="A126" s="1">
        <v>41</v>
      </c>
      <c r="B126" s="1" t="s">
        <v>188</v>
      </c>
      <c r="C126" s="1">
        <v>5856.4999995194376</v>
      </c>
      <c r="D126" s="1">
        <v>1</v>
      </c>
      <c r="E126">
        <f>(R126-S126*(1000-T126)/(1000-U126))*AO126</f>
        <v>-0.41886851926931234</v>
      </c>
      <c r="F126">
        <f>IF(AZ126&lt;&gt;0,1/(1/AZ126-1/N126),0)</f>
        <v>6.4358213184554522E-2</v>
      </c>
      <c r="G126">
        <f>((BC126-AP126/2)*S126-E126)/(BC126+AP126/2)</f>
        <v>414.50610022616047</v>
      </c>
      <c r="H126">
        <f>AP126*1000</f>
        <v>0.61897712112648917</v>
      </c>
      <c r="I126">
        <f>(AU126-BA126)</f>
        <v>0.97964960172819959</v>
      </c>
      <c r="J126">
        <f>(P126+AT126*D126)</f>
        <v>14.516094014038034</v>
      </c>
      <c r="K126" s="1">
        <v>17.420000076293945</v>
      </c>
      <c r="L126">
        <f>(K126*AI126+AJ126)</f>
        <v>2</v>
      </c>
      <c r="M126" s="1">
        <v>0.5</v>
      </c>
      <c r="N126">
        <f>L126*(M126+1)*(M126+1)/(M126*M126+1)</f>
        <v>3.6</v>
      </c>
      <c r="O126" s="1">
        <v>15.16191291809082</v>
      </c>
      <c r="P126" s="1">
        <v>14.707436561584473</v>
      </c>
      <c r="Q126" s="1">
        <v>15.028141975402832</v>
      </c>
      <c r="R126" s="1">
        <v>409.89834594726562</v>
      </c>
      <c r="S126" s="1">
        <v>410.377197265625</v>
      </c>
      <c r="T126" s="1">
        <v>4.9224305152893066</v>
      </c>
      <c r="U126" s="1">
        <v>6.7083072662353516</v>
      </c>
      <c r="V126" s="1">
        <v>28.818393707275391</v>
      </c>
      <c r="W126" s="1">
        <v>39.279712677001953</v>
      </c>
      <c r="X126" s="1">
        <v>599.7193603515625</v>
      </c>
      <c r="Y126" s="1">
        <v>8.2296326756477356E-2</v>
      </c>
      <c r="Z126" s="1">
        <v>8.662770688533783E-2</v>
      </c>
      <c r="AA126" s="1">
        <v>101.23915863037109</v>
      </c>
      <c r="AB126" s="1">
        <v>-3.2112092971801758</v>
      </c>
      <c r="AC126" s="1">
        <v>2.0855993032455444E-2</v>
      </c>
      <c r="AD126" s="1">
        <v>1.36357257142663E-2</v>
      </c>
      <c r="AE126" s="1">
        <v>3.1210787128657103E-3</v>
      </c>
      <c r="AF126" s="1">
        <v>1.8311142921447754E-2</v>
      </c>
      <c r="AG126" s="1">
        <v>3.2098412048071623E-3</v>
      </c>
      <c r="AH126" s="1">
        <v>1</v>
      </c>
      <c r="AI126" s="1">
        <v>0</v>
      </c>
      <c r="AJ126" s="1">
        <v>2</v>
      </c>
      <c r="AK126" s="1">
        <v>0</v>
      </c>
      <c r="AL126" s="1">
        <v>1</v>
      </c>
      <c r="AM126" s="1">
        <v>0.18999999761581421</v>
      </c>
      <c r="AN126" s="1">
        <v>111115</v>
      </c>
      <c r="AO126">
        <f>X126*0.000001/(K126*0.0001)</f>
        <v>0.34427058422789114</v>
      </c>
      <c r="AP126">
        <f>(U126-T126)/(1000-U126)*AO126</f>
        <v>6.189771211264892E-4</v>
      </c>
      <c r="AQ126">
        <f>(P126+273.15)</f>
        <v>287.85743656158445</v>
      </c>
      <c r="AR126">
        <f>(O126+273.15)</f>
        <v>288.3119129180908</v>
      </c>
      <c r="AS126">
        <f>(Y126*AK126+Z126*AL126)*AM126</f>
        <v>1.645926410167764E-2</v>
      </c>
      <c r="AT126">
        <f>((AS126+0.00000010773*(AR126^4-AQ126^4))-AP126*44100)/(L126*0.92*2*29.3+0.00000043092*AQ126^3)</f>
        <v>-0.19134254754643965</v>
      </c>
      <c r="AU126">
        <f>0.61365*EXP(17.502*J126/(240.97+J126))</f>
        <v>1.6587929851958714</v>
      </c>
      <c r="AV126">
        <f>AU126*1000/AA126</f>
        <v>16.384895011348348</v>
      </c>
      <c r="AW126">
        <f>(AV126-U126)</f>
        <v>9.6765877451129967</v>
      </c>
      <c r="AX126">
        <f>IF(D126,P126,(O126+P126)/2)</f>
        <v>14.707436561584473</v>
      </c>
      <c r="AY126">
        <f>0.61365*EXP(17.502*AX126/(240.97+AX126))</f>
        <v>1.679412578570102</v>
      </c>
      <c r="AZ126">
        <f>IF(AW126&lt;&gt;0,(1000-(AV126+U126)/2)/AW126*AP126,0)</f>
        <v>6.3227870744395287E-2</v>
      </c>
      <c r="BA126">
        <f>U126*AA126/1000</f>
        <v>0.67914338346767178</v>
      </c>
      <c r="BB126">
        <f>(AY126-BA126)</f>
        <v>1.0002691951024301</v>
      </c>
      <c r="BC126">
        <f>1/(1.6/F126+1.37/N126)</f>
        <v>3.9617442322912998E-2</v>
      </c>
      <c r="BD126">
        <f>G126*AA126*0.001</f>
        <v>41.964248834052754</v>
      </c>
      <c r="BE126">
        <f>G126/S126</f>
        <v>1.0100612387531438</v>
      </c>
      <c r="BF126">
        <f>(1-AP126*AA126/AU126/F126)*100</f>
        <v>41.301506416603587</v>
      </c>
      <c r="BG126">
        <f>(S126-E126/(N126/1.35))</f>
        <v>410.53427296035102</v>
      </c>
      <c r="BH126">
        <f>E126*BF126/100/BG126</f>
        <v>-4.2139967295703849E-4</v>
      </c>
    </row>
    <row r="127" spans="1:60" x14ac:dyDescent="0.25">
      <c r="A127" s="1" t="s">
        <v>9</v>
      </c>
      <c r="B127" s="1" t="s">
        <v>189</v>
      </c>
    </row>
    <row r="128" spans="1:60" x14ac:dyDescent="0.25">
      <c r="A128" s="1" t="s">
        <v>9</v>
      </c>
      <c r="B128" s="1" t="s">
        <v>190</v>
      </c>
    </row>
    <row r="129" spans="1:60" x14ac:dyDescent="0.25">
      <c r="A129" s="1" t="s">
        <v>9</v>
      </c>
      <c r="B129" s="1" t="s">
        <v>191</v>
      </c>
    </row>
    <row r="130" spans="1:60" x14ac:dyDescent="0.25">
      <c r="A130" s="1" t="s">
        <v>9</v>
      </c>
      <c r="B130" s="1" t="s">
        <v>192</v>
      </c>
    </row>
    <row r="131" spans="1:60" x14ac:dyDescent="0.25">
      <c r="A131" s="1" t="s">
        <v>9</v>
      </c>
      <c r="B131" s="1" t="s">
        <v>193</v>
      </c>
    </row>
    <row r="132" spans="1:60" x14ac:dyDescent="0.25">
      <c r="A132" s="1" t="s">
        <v>9</v>
      </c>
      <c r="B132" s="1" t="s">
        <v>194</v>
      </c>
    </row>
    <row r="133" spans="1:60" x14ac:dyDescent="0.25">
      <c r="A133" s="1" t="s">
        <v>9</v>
      </c>
      <c r="B133" s="1" t="s">
        <v>195</v>
      </c>
    </row>
    <row r="134" spans="1:60" x14ac:dyDescent="0.25">
      <c r="A134" s="1" t="s">
        <v>9</v>
      </c>
      <c r="B134" s="1" t="s">
        <v>196</v>
      </c>
    </row>
    <row r="135" spans="1:60" x14ac:dyDescent="0.25">
      <c r="A135" s="1" t="s">
        <v>9</v>
      </c>
      <c r="B135" s="1" t="s">
        <v>197</v>
      </c>
    </row>
    <row r="136" spans="1:60" x14ac:dyDescent="0.25">
      <c r="A136" s="1">
        <v>42</v>
      </c>
      <c r="B136" s="1" t="s">
        <v>198</v>
      </c>
      <c r="C136" s="1">
        <v>6171.4999999888241</v>
      </c>
      <c r="D136" s="1">
        <v>1</v>
      </c>
      <c r="E136">
        <f>(R136-S136*(1000-T136)/(1000-U136))*AO136</f>
        <v>-0.35018528127689869</v>
      </c>
      <c r="F136">
        <f>IF(AZ136&lt;&gt;0,1/(1/AZ136-1/N136),0)</f>
        <v>7.5887371564520009E-2</v>
      </c>
      <c r="G136">
        <f>((BC136-AP136/2)*S136-E136)/(BC136+AP136/2)</f>
        <v>411.52511055855024</v>
      </c>
      <c r="H136">
        <f>AP136*1000</f>
        <v>0.68202065712795634</v>
      </c>
      <c r="I136">
        <f>(AU136-BA136)</f>
        <v>0.91816062532218279</v>
      </c>
      <c r="J136">
        <f>(P136+AT136*D136)</f>
        <v>14.426831548658289</v>
      </c>
      <c r="K136" s="1">
        <v>19.75</v>
      </c>
      <c r="L136">
        <f>(K136*AI136+AJ136)</f>
        <v>2</v>
      </c>
      <c r="M136" s="1">
        <v>0.5</v>
      </c>
      <c r="N136">
        <f>L136*(M136+1)*(M136+1)/(M136*M136+1)</f>
        <v>3.6</v>
      </c>
      <c r="O136" s="1">
        <v>15.141770362854004</v>
      </c>
      <c r="P136" s="1">
        <v>14.637353897094727</v>
      </c>
      <c r="Q136" s="1">
        <v>15.031935691833496</v>
      </c>
      <c r="R136" s="1">
        <v>409.7896728515625</v>
      </c>
      <c r="S136" s="1">
        <v>410.02197265625</v>
      </c>
      <c r="T136" s="1">
        <v>4.9913811683654785</v>
      </c>
      <c r="U136" s="1">
        <v>7.2211108207702637</v>
      </c>
      <c r="V136" s="1">
        <v>29.713083267211914</v>
      </c>
      <c r="W136" s="1">
        <v>42.32763671875</v>
      </c>
      <c r="X136" s="1">
        <v>599.74267578125</v>
      </c>
      <c r="Y136" s="1">
        <v>0.10496000945568085</v>
      </c>
      <c r="Z136" s="1">
        <v>0.11048422753810883</v>
      </c>
      <c r="AA136" s="1">
        <v>101.24336242675781</v>
      </c>
      <c r="AB136" s="1">
        <v>-3.3011400699615479</v>
      </c>
      <c r="AC136" s="1">
        <v>3.0405348166823387E-2</v>
      </c>
      <c r="AD136" s="1">
        <v>3.0349507927894592E-2</v>
      </c>
      <c r="AE136" s="1">
        <v>4.83322748914361E-3</v>
      </c>
      <c r="AF136" s="1">
        <v>2.273951843380928E-2</v>
      </c>
      <c r="AG136" s="1">
        <v>4.3762456625699997E-3</v>
      </c>
      <c r="AH136" s="1">
        <v>0.66666668653488159</v>
      </c>
      <c r="AI136" s="1">
        <v>0</v>
      </c>
      <c r="AJ136" s="1">
        <v>2</v>
      </c>
      <c r="AK136" s="1">
        <v>0</v>
      </c>
      <c r="AL136" s="1">
        <v>1</v>
      </c>
      <c r="AM136" s="1">
        <v>0.18999999761581421</v>
      </c>
      <c r="AN136" s="1">
        <v>111115</v>
      </c>
      <c r="AO136">
        <f>X136*0.000001/(K136*0.0001)</f>
        <v>0.30366717761075945</v>
      </c>
      <c r="AP136">
        <f>(U136-T136)/(1000-U136)*AO136</f>
        <v>6.820206571279563E-4</v>
      </c>
      <c r="AQ136">
        <f>(P136+273.15)</f>
        <v>287.7873538970947</v>
      </c>
      <c r="AR136">
        <f>(O136+273.15)</f>
        <v>288.29177036285398</v>
      </c>
      <c r="AS136">
        <f>(Y136*AK136+Z136*AL136)*AM136</f>
        <v>2.0992002968825751E-2</v>
      </c>
      <c r="AT136">
        <f>((AS136+0.00000010773*(AR136^4-AQ136^4))-AP136*44100)/(L136*0.92*2*29.3+0.00000043092*AQ136^3)</f>
        <v>-0.21052234843643783</v>
      </c>
      <c r="AU136">
        <f>0.61365*EXP(17.502*J136/(240.97+J136))</f>
        <v>1.6492501652732092</v>
      </c>
      <c r="AV136">
        <f>AU136*1000/AA136</f>
        <v>16.289958430275579</v>
      </c>
      <c r="AW136">
        <f>(AV136-U136)</f>
        <v>9.0688476095053154</v>
      </c>
      <c r="AX136">
        <f>IF(D136,P136,(O136+P136)/2)</f>
        <v>14.637353897094727</v>
      </c>
      <c r="AY136">
        <f>0.61365*EXP(17.502*AX136/(240.97+AX136))</f>
        <v>1.6718342889372637</v>
      </c>
      <c r="AZ136">
        <f>IF(AW136&lt;&gt;0,(1000-(AV136+U136)/2)/AW136*AP136,0)</f>
        <v>7.432070409600057E-2</v>
      </c>
      <c r="BA136">
        <f>U136*AA136/1000</f>
        <v>0.73108953995102643</v>
      </c>
      <c r="BB136">
        <f>(AY136-BA136)</f>
        <v>0.94074474898623728</v>
      </c>
      <c r="BC136">
        <f>1/(1.6/F136+1.37/N136)</f>
        <v>4.6588699807169592E-2</v>
      </c>
      <c r="BD136">
        <f>G136*AA136*0.001</f>
        <v>41.664185915990878</v>
      </c>
      <c r="BE136">
        <f>G136/S136</f>
        <v>1.0036659935382546</v>
      </c>
      <c r="BF136">
        <f>(1-AP136*AA136/AU136/F136)*100</f>
        <v>44.829357466146611</v>
      </c>
      <c r="BG136">
        <f>(S136-E136/(N136/1.35))</f>
        <v>410.15329213672885</v>
      </c>
      <c r="BH136">
        <f>E136*BF136/100/BG136</f>
        <v>-3.8274911977329452E-4</v>
      </c>
    </row>
    <row r="137" spans="1:60" x14ac:dyDescent="0.25">
      <c r="A137" s="1">
        <v>43</v>
      </c>
      <c r="B137" s="1" t="s">
        <v>199</v>
      </c>
      <c r="C137" s="1">
        <v>6176.4999998770654</v>
      </c>
      <c r="D137" s="1">
        <v>1</v>
      </c>
      <c r="E137">
        <f>(R137-S137*(1000-T137)/(1000-U137))*AO137</f>
        <v>-0.35071896946113029</v>
      </c>
      <c r="F137">
        <f>IF(AZ137&lt;&gt;0,1/(1/AZ137-1/N137),0)</f>
        <v>7.6716448969775392E-2</v>
      </c>
      <c r="G137">
        <f>((BC137-AP137/2)*S137-E137)/(BC137+AP137/2)</f>
        <v>411.37687213710655</v>
      </c>
      <c r="H137">
        <f>AP137*1000</f>
        <v>0.68784579387125144</v>
      </c>
      <c r="I137">
        <f>(AU137-BA137)</f>
        <v>0.91619322435328188</v>
      </c>
      <c r="J137">
        <f>(P137+AT137*D137)</f>
        <v>14.426907687279868</v>
      </c>
      <c r="K137" s="1">
        <v>19.75</v>
      </c>
      <c r="L137">
        <f>(K137*AI137+AJ137)</f>
        <v>2</v>
      </c>
      <c r="M137" s="1">
        <v>0.5</v>
      </c>
      <c r="N137">
        <f>L137*(M137+1)*(M137+1)/(M137*M137+1)</f>
        <v>3.6</v>
      </c>
      <c r="O137" s="1">
        <v>15.145161628723145</v>
      </c>
      <c r="P137" s="1">
        <v>14.63947868347168</v>
      </c>
      <c r="Q137" s="1">
        <v>15.02989387512207</v>
      </c>
      <c r="R137" s="1">
        <v>409.70098876953125</v>
      </c>
      <c r="S137" s="1">
        <v>409.92739868164062</v>
      </c>
      <c r="T137" s="1">
        <v>4.9918537139892578</v>
      </c>
      <c r="U137" s="1">
        <v>7.2406201362609863</v>
      </c>
      <c r="V137" s="1">
        <v>29.738941192626953</v>
      </c>
      <c r="W137" s="1">
        <v>42.426773071289063</v>
      </c>
      <c r="X137" s="1">
        <v>599.73284912109375</v>
      </c>
      <c r="Y137" s="1">
        <v>0.11352665722370148</v>
      </c>
      <c r="Z137" s="1">
        <v>0.1195017471909523</v>
      </c>
      <c r="AA137" s="1">
        <v>101.243408203125</v>
      </c>
      <c r="AB137" s="1">
        <v>-3.3011400699615479</v>
      </c>
      <c r="AC137" s="1">
        <v>3.0405348166823387E-2</v>
      </c>
      <c r="AD137" s="1">
        <v>3.0349507927894592E-2</v>
      </c>
      <c r="AE137" s="1">
        <v>4.83322748914361E-3</v>
      </c>
      <c r="AF137" s="1">
        <v>2.273951843380928E-2</v>
      </c>
      <c r="AG137" s="1">
        <v>4.3762456625699997E-3</v>
      </c>
      <c r="AH137" s="1">
        <v>1</v>
      </c>
      <c r="AI137" s="1">
        <v>0</v>
      </c>
      <c r="AJ137" s="1">
        <v>2</v>
      </c>
      <c r="AK137" s="1">
        <v>0</v>
      </c>
      <c r="AL137" s="1">
        <v>1</v>
      </c>
      <c r="AM137" s="1">
        <v>0.18999999761581421</v>
      </c>
      <c r="AN137" s="1">
        <v>111115</v>
      </c>
      <c r="AO137">
        <f>X137*0.000001/(K137*0.0001)</f>
        <v>0.3036622020866297</v>
      </c>
      <c r="AP137">
        <f>(U137-T137)/(1000-U137)*AO137</f>
        <v>6.8784579387125148E-4</v>
      </c>
      <c r="AQ137">
        <f>(P137+273.15)</f>
        <v>287.78947868347166</v>
      </c>
      <c r="AR137">
        <f>(O137+273.15)</f>
        <v>288.29516162872312</v>
      </c>
      <c r="AS137">
        <f>(Y137*AK137+Z137*AL137)*AM137</f>
        <v>2.270533168136657E-2</v>
      </c>
      <c r="AT137">
        <f>((AS137+0.00000010773*(AR137^4-AQ137^4))-AP137*44100)/(L137*0.92*2*29.3+0.00000043092*AQ137^3)</f>
        <v>-0.21257099619181163</v>
      </c>
      <c r="AU137">
        <f>0.61365*EXP(17.502*J137/(240.97+J137))</f>
        <v>1.6492582844525194</v>
      </c>
      <c r="AV137">
        <f>AU137*1000/AA137</f>
        <v>16.290031259552293</v>
      </c>
      <c r="AW137">
        <f>(AV137-U137)</f>
        <v>9.049411123291307</v>
      </c>
      <c r="AX137">
        <f>IF(D137,P137,(O137+P137)/2)</f>
        <v>14.63947868347168</v>
      </c>
      <c r="AY137">
        <f>0.61365*EXP(17.502*AX137/(240.97+AX137))</f>
        <v>1.6720636072000348</v>
      </c>
      <c r="AZ137">
        <f>IF(AW137&lt;&gt;0,(1000-(AV137+U137)/2)/AW137*AP137,0)</f>
        <v>7.511572353331121E-2</v>
      </c>
      <c r="BA137">
        <f>U137*AA137/1000</f>
        <v>0.73306506009923755</v>
      </c>
      <c r="BB137">
        <f>(AY137-BA137)</f>
        <v>0.93899854710079722</v>
      </c>
      <c r="BC137">
        <f>1/(1.6/F137+1.37/N137)</f>
        <v>4.7088565242889645E-2</v>
      </c>
      <c r="BD137">
        <f>G137*AA137*0.001</f>
        <v>41.649196591101834</v>
      </c>
      <c r="BE137">
        <f>G137/S137</f>
        <v>1.0035359272401101</v>
      </c>
      <c r="BF137">
        <f>(1-AP137*AA137/AU137/F137)*100</f>
        <v>44.959714733079295</v>
      </c>
      <c r="BG137">
        <f>(S137-E137/(N137/1.35))</f>
        <v>410.05891829518856</v>
      </c>
      <c r="BH137">
        <f>E137*BF137/100/BG137</f>
        <v>-3.8453559025147007E-4</v>
      </c>
    </row>
    <row r="138" spans="1:60" x14ac:dyDescent="0.25">
      <c r="A138" s="1">
        <v>44</v>
      </c>
      <c r="B138" s="1" t="s">
        <v>200</v>
      </c>
      <c r="C138" s="1">
        <v>6181.9999997541308</v>
      </c>
      <c r="D138" s="1">
        <v>1</v>
      </c>
      <c r="E138">
        <f>(R138-S138*(1000-T138)/(1000-U138))*AO138</f>
        <v>-0.3519436640069698</v>
      </c>
      <c r="F138">
        <f>IF(AZ138&lt;&gt;0,1/(1/AZ138-1/N138),0)</f>
        <v>8.0021960840342451E-2</v>
      </c>
      <c r="G138">
        <f>((BC138-AP138/2)*S138-E138)/(BC138+AP138/2)</f>
        <v>411.07156635544806</v>
      </c>
      <c r="H138">
        <f>AP138*1000</f>
        <v>0.71443944956284899</v>
      </c>
      <c r="I138">
        <f>(AU138-BA138)</f>
        <v>0.91312865001184196</v>
      </c>
      <c r="J138">
        <f>(P138+AT138*D138)</f>
        <v>14.411494331364933</v>
      </c>
      <c r="K138" s="1">
        <v>19.75</v>
      </c>
      <c r="L138">
        <f>(K138*AI138+AJ138)</f>
        <v>2</v>
      </c>
      <c r="M138" s="1">
        <v>0.5</v>
      </c>
      <c r="N138">
        <f>L138*(M138+1)*(M138+1)/(M138*M138+1)</f>
        <v>3.6</v>
      </c>
      <c r="O138" s="1">
        <v>15.145041465759277</v>
      </c>
      <c r="P138" s="1">
        <v>14.633549690246582</v>
      </c>
      <c r="Q138" s="1">
        <v>15.028836250305176</v>
      </c>
      <c r="R138" s="1">
        <v>409.68118286132813</v>
      </c>
      <c r="S138" s="1">
        <v>409.8758544921875</v>
      </c>
      <c r="T138" s="1">
        <v>4.9188899993896484</v>
      </c>
      <c r="U138" s="1">
        <v>7.2546539306640625</v>
      </c>
      <c r="V138" s="1">
        <v>28.889331817626953</v>
      </c>
      <c r="W138" s="1">
        <v>42.507476806640625</v>
      </c>
      <c r="X138" s="1">
        <v>599.710205078125</v>
      </c>
      <c r="Y138" s="1">
        <v>7.956734299659729E-2</v>
      </c>
      <c r="Z138" s="1">
        <v>8.3755098283290863E-2</v>
      </c>
      <c r="AA138" s="1">
        <v>101.24352264404297</v>
      </c>
      <c r="AB138" s="1">
        <v>-3.3011400699615479</v>
      </c>
      <c r="AC138" s="1">
        <v>3.0405348166823387E-2</v>
      </c>
      <c r="AD138" s="1">
        <v>3.0349507927894592E-2</v>
      </c>
      <c r="AE138" s="1">
        <v>4.83322748914361E-3</v>
      </c>
      <c r="AF138" s="1">
        <v>2.273951843380928E-2</v>
      </c>
      <c r="AG138" s="1">
        <v>4.3762456625699997E-3</v>
      </c>
      <c r="AH138" s="1">
        <v>1</v>
      </c>
      <c r="AI138" s="1">
        <v>0</v>
      </c>
      <c r="AJ138" s="1">
        <v>2</v>
      </c>
      <c r="AK138" s="1">
        <v>0</v>
      </c>
      <c r="AL138" s="1">
        <v>1</v>
      </c>
      <c r="AM138" s="1">
        <v>0.18999999761581421</v>
      </c>
      <c r="AN138" s="1">
        <v>111115</v>
      </c>
      <c r="AO138">
        <f>X138*0.000001/(K138*0.0001)</f>
        <v>0.30365073674841769</v>
      </c>
      <c r="AP138">
        <f>(U138-T138)/(1000-U138)*AO138</f>
        <v>7.1443944956284895E-4</v>
      </c>
      <c r="AQ138">
        <f>(P138+273.15)</f>
        <v>287.78354969024656</v>
      </c>
      <c r="AR138">
        <f>(O138+273.15)</f>
        <v>288.29504146575925</v>
      </c>
      <c r="AS138">
        <f>(Y138*AK138+Z138*AL138)*AM138</f>
        <v>1.5913468474137549E-2</v>
      </c>
      <c r="AT138">
        <f>((AS138+0.00000010773*(AR138^4-AQ138^4))-AP138*44100)/(L138*0.92*2*29.3+0.00000043092*AQ138^3)</f>
        <v>-0.22205535888164848</v>
      </c>
      <c r="AU138">
        <f>0.61365*EXP(17.502*J138/(240.97+J138))</f>
        <v>1.6476153695157243</v>
      </c>
      <c r="AV138">
        <f>AU138*1000/AA138</f>
        <v>16.273785487576255</v>
      </c>
      <c r="AW138">
        <f>(AV138-U138)</f>
        <v>9.0191315569121926</v>
      </c>
      <c r="AX138">
        <f>IF(D138,P138,(O138+P138)/2)</f>
        <v>14.633549690246582</v>
      </c>
      <c r="AY138">
        <f>0.61365*EXP(17.502*AX138/(240.97+AX138))</f>
        <v>1.6714237877102747</v>
      </c>
      <c r="AZ138">
        <f>IF(AW138&lt;&gt;0,(1000-(AV138+U138)/2)/AW138*AP138,0)</f>
        <v>7.8281885839466353E-2</v>
      </c>
      <c r="BA138">
        <f>U138*AA138/1000</f>
        <v>0.73448671950388233</v>
      </c>
      <c r="BB138">
        <f>(AY138-BA138)</f>
        <v>0.93693706820639233</v>
      </c>
      <c r="BC138">
        <f>1/(1.6/F138+1.37/N138)</f>
        <v>4.9079593566740597E-2</v>
      </c>
      <c r="BD138">
        <f>G138*AA138*0.001</f>
        <v>41.618333436630017</v>
      </c>
      <c r="BE138">
        <f>G138/S138</f>
        <v>1.0029172537248918</v>
      </c>
      <c r="BF138">
        <f>(1-AP138*AA138/AU138/F138)*100</f>
        <v>45.138503361965462</v>
      </c>
      <c r="BG138">
        <f>(S138-E138/(N138/1.35))</f>
        <v>410.00783336619014</v>
      </c>
      <c r="BH138">
        <f>E138*BF138/100/BG138</f>
        <v>-3.8746114020735318E-4</v>
      </c>
    </row>
    <row r="139" spans="1:60" x14ac:dyDescent="0.25">
      <c r="A139" s="1">
        <v>45</v>
      </c>
      <c r="B139" s="1" t="s">
        <v>201</v>
      </c>
      <c r="C139" s="1">
        <v>6186.9999996423721</v>
      </c>
      <c r="D139" s="1">
        <v>1</v>
      </c>
      <c r="E139">
        <f>(R139-S139*(1000-T139)/(1000-U139))*AO139</f>
        <v>-0.34569040398590978</v>
      </c>
      <c r="F139">
        <f>IF(AZ139&lt;&gt;0,1/(1/AZ139-1/N139),0)</f>
        <v>8.0272498427971226E-2</v>
      </c>
      <c r="G139">
        <f>((BC139-AP139/2)*S139-E139)/(BC139+AP139/2)</f>
        <v>410.89985742019257</v>
      </c>
      <c r="H139">
        <f>AP139*1000</f>
        <v>0.71594158896904736</v>
      </c>
      <c r="I139">
        <f>(AU139-BA139)</f>
        <v>0.91225966325066188</v>
      </c>
      <c r="J139">
        <f>(P139+AT139*D139)</f>
        <v>14.407459075720466</v>
      </c>
      <c r="K139" s="1">
        <v>19.75</v>
      </c>
      <c r="L139">
        <f>(K139*AI139+AJ139)</f>
        <v>2</v>
      </c>
      <c r="M139" s="1">
        <v>0.5</v>
      </c>
      <c r="N139">
        <f>L139*(M139+1)*(M139+1)/(M139*M139+1)</f>
        <v>3.6</v>
      </c>
      <c r="O139" s="1">
        <v>15.144094467163086</v>
      </c>
      <c r="P139" s="1">
        <v>14.629849433898926</v>
      </c>
      <c r="Q139" s="1">
        <v>15.029079437255859</v>
      </c>
      <c r="R139" s="1">
        <v>409.67376708984375</v>
      </c>
      <c r="S139" s="1">
        <v>409.84588623046875</v>
      </c>
      <c r="T139" s="1">
        <v>4.9183130264282227</v>
      </c>
      <c r="U139" s="1">
        <v>7.2589516639709473</v>
      </c>
      <c r="V139" s="1">
        <v>28.860319137573242</v>
      </c>
      <c r="W139" s="1">
        <v>42.538692474365234</v>
      </c>
      <c r="X139" s="1">
        <v>599.7169189453125</v>
      </c>
      <c r="Y139" s="1">
        <v>7.2297163307666779E-2</v>
      </c>
      <c r="Z139" s="1">
        <v>7.6102279126644135E-2</v>
      </c>
      <c r="AA139" s="1">
        <v>101.24407196044922</v>
      </c>
      <c r="AB139" s="1">
        <v>-3.3011400699615479</v>
      </c>
      <c r="AC139" s="1">
        <v>3.0405348166823387E-2</v>
      </c>
      <c r="AD139" s="1">
        <v>3.0349507927894592E-2</v>
      </c>
      <c r="AE139" s="1">
        <v>4.83322748914361E-3</v>
      </c>
      <c r="AF139" s="1">
        <v>2.273951843380928E-2</v>
      </c>
      <c r="AG139" s="1">
        <v>4.3762456625699997E-3</v>
      </c>
      <c r="AH139" s="1">
        <v>1</v>
      </c>
      <c r="AI139" s="1">
        <v>0</v>
      </c>
      <c r="AJ139" s="1">
        <v>2</v>
      </c>
      <c r="AK139" s="1">
        <v>0</v>
      </c>
      <c r="AL139" s="1">
        <v>1</v>
      </c>
      <c r="AM139" s="1">
        <v>0.18999999761581421</v>
      </c>
      <c r="AN139" s="1">
        <v>111115</v>
      </c>
      <c r="AO139">
        <f>X139*0.000001/(K139*0.0001)</f>
        <v>0.30365413617484172</v>
      </c>
      <c r="AP139">
        <f>(U139-T139)/(1000-U139)*AO139</f>
        <v>7.1594158896904736E-4</v>
      </c>
      <c r="AQ139">
        <f>(P139+273.15)</f>
        <v>287.7798494338989</v>
      </c>
      <c r="AR139">
        <f>(O139+273.15)</f>
        <v>288.29409446716306</v>
      </c>
      <c r="AS139">
        <f>(Y139*AK139+Z139*AL139)*AM139</f>
        <v>1.4459432852620413E-2</v>
      </c>
      <c r="AT139">
        <f>((AS139+0.00000010773*(AR139^4-AQ139^4))-AP139*44100)/(L139*0.92*2*29.3+0.00000043092*AQ139^3)</f>
        <v>-0.22239035817845942</v>
      </c>
      <c r="AU139">
        <f>0.61365*EXP(17.502*J139/(240.97+J139))</f>
        <v>1.6471854878751591</v>
      </c>
      <c r="AV139">
        <f>AU139*1000/AA139</f>
        <v>16.269451198274883</v>
      </c>
      <c r="AW139">
        <f>(AV139-U139)</f>
        <v>9.0104995343039356</v>
      </c>
      <c r="AX139">
        <f>IF(D139,P139,(O139+P139)/2)</f>
        <v>14.629849433898926</v>
      </c>
      <c r="AY139">
        <f>0.61365*EXP(17.502*AX139/(240.97+AX139))</f>
        <v>1.6710245884704136</v>
      </c>
      <c r="AZ139">
        <f>IF(AW139&lt;&gt;0,(1000-(AV139+U139)/2)/AW139*AP139,0)</f>
        <v>7.8521629706532509E-2</v>
      </c>
      <c r="BA139">
        <f>U139*AA139/1000</f>
        <v>0.73492582462449718</v>
      </c>
      <c r="BB139">
        <f>(AY139-BA139)</f>
        <v>0.93609876384591639</v>
      </c>
      <c r="BC139">
        <f>1/(1.6/F139+1.37/N139)</f>
        <v>4.9230376093186562E-2</v>
      </c>
      <c r="BD139">
        <f>G139*AA139*0.001</f>
        <v>41.601174733188302</v>
      </c>
      <c r="BE139">
        <f>G139/S139</f>
        <v>1.0025716280805395</v>
      </c>
      <c r="BF139">
        <f>(1-AP139*AA139/AU139/F139)*100</f>
        <v>45.180141853685853</v>
      </c>
      <c r="BG139">
        <f>(S139-E139/(N139/1.35))</f>
        <v>409.97552013196349</v>
      </c>
      <c r="BH139">
        <f>E139*BF139/100/BG139</f>
        <v>-3.8095790413325461E-4</v>
      </c>
    </row>
    <row r="140" spans="1:60" x14ac:dyDescent="0.25">
      <c r="A140" s="1">
        <v>46</v>
      </c>
      <c r="B140" s="1" t="s">
        <v>202</v>
      </c>
      <c r="C140" s="1">
        <v>6191.9999995306134</v>
      </c>
      <c r="D140" s="1">
        <v>1</v>
      </c>
      <c r="E140">
        <f>(R140-S140*(1000-T140)/(1000-U140))*AO140</f>
        <v>-0.33482528125737737</v>
      </c>
      <c r="F140">
        <f>IF(AZ140&lt;&gt;0,1/(1/AZ140-1/N140),0)</f>
        <v>8.0491082547020865E-2</v>
      </c>
      <c r="G140">
        <f>((BC140-AP140/2)*S140-E140)/(BC140+AP140/2)</f>
        <v>410.64471871305312</v>
      </c>
      <c r="H140">
        <f>AP140*1000</f>
        <v>0.7173506436552558</v>
      </c>
      <c r="I140">
        <f>(AU140-BA140)</f>
        <v>0.91162665705846024</v>
      </c>
      <c r="J140">
        <f>(P140+AT140*D140)</f>
        <v>14.405627800599717</v>
      </c>
      <c r="K140" s="1">
        <v>19.75</v>
      </c>
      <c r="L140">
        <f>(K140*AI140+AJ140)</f>
        <v>2</v>
      </c>
      <c r="M140" s="1">
        <v>0.5</v>
      </c>
      <c r="N140">
        <f>L140*(M140+1)*(M140+1)/(M140*M140+1)</f>
        <v>3.6</v>
      </c>
      <c r="O140" s="1">
        <v>15.142764091491699</v>
      </c>
      <c r="P140" s="1">
        <v>14.628555297851562</v>
      </c>
      <c r="Q140" s="1">
        <v>15.028955459594727</v>
      </c>
      <c r="R140" s="1">
        <v>409.68887329101563</v>
      </c>
      <c r="S140" s="1">
        <v>409.8233642578125</v>
      </c>
      <c r="T140" s="1">
        <v>4.9180068969726563</v>
      </c>
      <c r="U140" s="1">
        <v>7.2632713317871094</v>
      </c>
      <c r="V140" s="1">
        <v>28.831754684448242</v>
      </c>
      <c r="W140" s="1">
        <v>42.570224761962891</v>
      </c>
      <c r="X140" s="1">
        <v>599.70941162109375</v>
      </c>
      <c r="Y140" s="1">
        <v>6.8210981786251068E-2</v>
      </c>
      <c r="Z140" s="1">
        <v>7.1801029145717621E-2</v>
      </c>
      <c r="AA140" s="1">
        <v>101.24415588378906</v>
      </c>
      <c r="AB140" s="1">
        <v>-3.3011400699615479</v>
      </c>
      <c r="AC140" s="1">
        <v>3.0405348166823387E-2</v>
      </c>
      <c r="AD140" s="1">
        <v>3.0349507927894592E-2</v>
      </c>
      <c r="AE140" s="1">
        <v>4.83322748914361E-3</v>
      </c>
      <c r="AF140" s="1">
        <v>2.273951843380928E-2</v>
      </c>
      <c r="AG140" s="1">
        <v>4.3762456625699997E-3</v>
      </c>
      <c r="AH140" s="1">
        <v>1</v>
      </c>
      <c r="AI140" s="1">
        <v>0</v>
      </c>
      <c r="AJ140" s="1">
        <v>2</v>
      </c>
      <c r="AK140" s="1">
        <v>0</v>
      </c>
      <c r="AL140" s="1">
        <v>1</v>
      </c>
      <c r="AM140" s="1">
        <v>0.18999999761581421</v>
      </c>
      <c r="AN140" s="1">
        <v>111115</v>
      </c>
      <c r="AO140">
        <f>X140*0.000001/(K140*0.0001)</f>
        <v>0.30365033499802208</v>
      </c>
      <c r="AP140">
        <f>(U140-T140)/(1000-U140)*AO140</f>
        <v>7.1735064365525578E-4</v>
      </c>
      <c r="AQ140">
        <f>(P140+273.15)</f>
        <v>287.77855529785154</v>
      </c>
      <c r="AR140">
        <f>(O140+273.15)</f>
        <v>288.29276409149168</v>
      </c>
      <c r="AS140">
        <f>(Y140*AK140+Z140*AL140)*AM140</f>
        <v>1.3642195366499354E-2</v>
      </c>
      <c r="AT140">
        <f>((AS140+0.00000010773*(AR140^4-AQ140^4))-AP140*44100)/(L140*0.92*2*29.3+0.00000043092*AQ140^3)</f>
        <v>-0.22292749725184619</v>
      </c>
      <c r="AU140">
        <f>0.61365*EXP(17.502*J140/(240.97+J140))</f>
        <v>1.6469904320001705</v>
      </c>
      <c r="AV140">
        <f>AU140*1000/AA140</f>
        <v>16.26751112321617</v>
      </c>
      <c r="AW140">
        <f>(AV140-U140)</f>
        <v>9.0042397914290611</v>
      </c>
      <c r="AX140">
        <f>IF(D140,P140,(O140+P140)/2)</f>
        <v>14.628555297851562</v>
      </c>
      <c r="AY140">
        <f>0.61365*EXP(17.502*AX140/(240.97+AX140))</f>
        <v>1.6708849914005797</v>
      </c>
      <c r="AZ140">
        <f>IF(AW140&lt;&gt;0,(1000-(AV140+U140)/2)/AW140*AP140,0)</f>
        <v>7.873077007124446E-2</v>
      </c>
      <c r="BA140">
        <f>U140*AA140/1000</f>
        <v>0.73536377494171024</v>
      </c>
      <c r="BB140">
        <f>(AY140-BA140)</f>
        <v>0.93552121645886943</v>
      </c>
      <c r="BC140">
        <f>1/(1.6/F140+1.37/N140)</f>
        <v>4.9361913470872043E-2</v>
      </c>
      <c r="BD140">
        <f>G140*AA140*0.001</f>
        <v>41.575377914239063</v>
      </c>
      <c r="BE140">
        <f>G140/S140</f>
        <v>1.0020041669823487</v>
      </c>
      <c r="BF140">
        <f>(1-AP140*AA140/AU140/F140)*100</f>
        <v>45.214880715844352</v>
      </c>
      <c r="BG140">
        <f>(S140-E140/(N140/1.35))</f>
        <v>409.94892373828401</v>
      </c>
      <c r="BH140">
        <f>E140*BF140/100/BG140</f>
        <v>-3.6929198434403781E-4</v>
      </c>
    </row>
    <row r="141" spans="1:60" x14ac:dyDescent="0.25">
      <c r="A141" s="1" t="s">
        <v>9</v>
      </c>
      <c r="B141" s="1" t="s">
        <v>203</v>
      </c>
    </row>
    <row r="142" spans="1:60" x14ac:dyDescent="0.25">
      <c r="A142" s="1" t="s">
        <v>9</v>
      </c>
      <c r="B142" s="1" t="s">
        <v>204</v>
      </c>
    </row>
    <row r="143" spans="1:60" x14ac:dyDescent="0.25">
      <c r="A143" s="1" t="s">
        <v>9</v>
      </c>
      <c r="B143" s="1" t="s">
        <v>205</v>
      </c>
    </row>
    <row r="144" spans="1:60" x14ac:dyDescent="0.25">
      <c r="A144" s="1" t="s">
        <v>9</v>
      </c>
      <c r="B144" s="1" t="s">
        <v>206</v>
      </c>
    </row>
    <row r="145" spans="1:60" x14ac:dyDescent="0.25">
      <c r="A145" s="1" t="s">
        <v>9</v>
      </c>
      <c r="B145" s="1" t="s">
        <v>207</v>
      </c>
    </row>
    <row r="146" spans="1:60" x14ac:dyDescent="0.25">
      <c r="A146" s="1" t="s">
        <v>9</v>
      </c>
      <c r="B146" s="1" t="s">
        <v>208</v>
      </c>
    </row>
    <row r="147" spans="1:60" x14ac:dyDescent="0.25">
      <c r="A147" s="1" t="s">
        <v>9</v>
      </c>
      <c r="B147" s="1" t="s">
        <v>209</v>
      </c>
    </row>
    <row r="148" spans="1:60" x14ac:dyDescent="0.25">
      <c r="A148" s="1" t="s">
        <v>9</v>
      </c>
      <c r="B148" s="1" t="s">
        <v>210</v>
      </c>
    </row>
    <row r="149" spans="1:60" x14ac:dyDescent="0.25">
      <c r="A149" s="1" t="s">
        <v>9</v>
      </c>
      <c r="B149" s="1" t="s">
        <v>211</v>
      </c>
    </row>
    <row r="150" spans="1:60" x14ac:dyDescent="0.25">
      <c r="A150" s="1">
        <v>47</v>
      </c>
      <c r="B150" s="1" t="s">
        <v>212</v>
      </c>
      <c r="C150" s="1">
        <v>6502.4999999888241</v>
      </c>
      <c r="D150" s="1">
        <v>1</v>
      </c>
      <c r="E150">
        <f>(R150-S150*(1000-T150)/(1000-U150))*AO150</f>
        <v>-0.43447674566080841</v>
      </c>
      <c r="F150">
        <f>IF(AZ150&lt;&gt;0,1/(1/AZ150-1/N150),0)</f>
        <v>8.559603564772171E-2</v>
      </c>
      <c r="G150">
        <f>((BC150-AP150/2)*S150-E150)/(BC150+AP150/2)</f>
        <v>413.03493429634199</v>
      </c>
      <c r="H150">
        <f>AP150*1000</f>
        <v>0.72909909094437919</v>
      </c>
      <c r="I150">
        <f>(AU150-BA150)</f>
        <v>0.87243762509445988</v>
      </c>
      <c r="J150">
        <f>(P150+AT150*D150)</f>
        <v>14.322373777555949</v>
      </c>
      <c r="K150" s="1">
        <v>21.280000686645508</v>
      </c>
      <c r="L150">
        <f>(K150*AI150+AJ150)</f>
        <v>2</v>
      </c>
      <c r="M150" s="1">
        <v>0.5</v>
      </c>
      <c r="N150">
        <f>L150*(M150+1)*(M150+1)/(M150*M150+1)</f>
        <v>3.6</v>
      </c>
      <c r="O150" s="1">
        <v>15.126654624938965</v>
      </c>
      <c r="P150" s="1">
        <v>14.543701171875</v>
      </c>
      <c r="Q150" s="1">
        <v>15.029565811157227</v>
      </c>
      <c r="R150" s="1">
        <v>409.99435424804687</v>
      </c>
      <c r="S150" s="1">
        <v>410.47406005859375</v>
      </c>
      <c r="T150" s="1">
        <v>4.9953908920288086</v>
      </c>
      <c r="U150" s="1">
        <v>7.5627484321594238</v>
      </c>
      <c r="V150" s="1">
        <v>29.833501815795898</v>
      </c>
      <c r="W150" s="1">
        <v>44.377094268798828</v>
      </c>
      <c r="X150" s="1">
        <v>599.75640869140625</v>
      </c>
      <c r="Y150" s="1">
        <v>8.9856036007404327E-2</v>
      </c>
      <c r="Z150" s="1">
        <v>9.4585299491882324E-2</v>
      </c>
      <c r="AA150" s="1">
        <v>101.24712371826172</v>
      </c>
      <c r="AB150" s="1">
        <v>-3.3089449405670166</v>
      </c>
      <c r="AC150" s="1">
        <v>1.7935913056135178E-2</v>
      </c>
      <c r="AD150" s="1">
        <v>9.5839016139507294E-3</v>
      </c>
      <c r="AE150" s="1">
        <v>1.9466361263766885E-3</v>
      </c>
      <c r="AF150" s="1">
        <v>1.9756311550736427E-2</v>
      </c>
      <c r="AG150" s="1">
        <v>1.9545780960470438E-3</v>
      </c>
      <c r="AH150" s="1">
        <v>0.3333333432674408</v>
      </c>
      <c r="AI150" s="1">
        <v>0</v>
      </c>
      <c r="AJ150" s="1">
        <v>2</v>
      </c>
      <c r="AK150" s="1">
        <v>0</v>
      </c>
      <c r="AL150" s="1">
        <v>1</v>
      </c>
      <c r="AM150" s="1">
        <v>0.18999999761581421</v>
      </c>
      <c r="AN150" s="1">
        <v>111115</v>
      </c>
      <c r="AO150">
        <f>X150*0.000001/(K150*0.0001)</f>
        <v>0.28184040852394793</v>
      </c>
      <c r="AP150">
        <f>(U150-T150)/(1000-U150)*AO150</f>
        <v>7.2909909094437918E-4</v>
      </c>
      <c r="AQ150">
        <f>(P150+273.15)</f>
        <v>287.69370117187498</v>
      </c>
      <c r="AR150">
        <f>(O150+273.15)</f>
        <v>288.27665462493894</v>
      </c>
      <c r="AS150">
        <f>(Y150*AK150+Z150*AL150)*AM150</f>
        <v>1.7971206677948715E-2</v>
      </c>
      <c r="AT150">
        <f>((AS150+0.00000010773*(AR150^4-AQ150^4))-AP150*44100)/(L150*0.92*2*29.3+0.00000043092*AQ150^3)</f>
        <v>-0.22132739431905038</v>
      </c>
      <c r="AU150">
        <f>0.61365*EXP(17.502*J150/(240.97+J150))</f>
        <v>1.6381441512553949</v>
      </c>
      <c r="AV150">
        <f>AU150*1000/AA150</f>
        <v>16.179661121177375</v>
      </c>
      <c r="AW150">
        <f>(AV150-U150)</f>
        <v>8.6169126890179513</v>
      </c>
      <c r="AX150">
        <f>IF(D150,P150,(O150+P150)/2)</f>
        <v>14.543701171875</v>
      </c>
      <c r="AY150">
        <f>0.61365*EXP(17.502*AX150/(240.97+AX150))</f>
        <v>1.6617542036110724</v>
      </c>
      <c r="AZ150">
        <f>IF(AW150&lt;&gt;0,(1000-(AV150+U150)/2)/AW150*AP150,0)</f>
        <v>8.3608112595997874E-2</v>
      </c>
      <c r="BA150">
        <f>U150*AA150/1000</f>
        <v>0.76570652616093504</v>
      </c>
      <c r="BB150">
        <f>(AY150-BA150)</f>
        <v>0.89604767745013736</v>
      </c>
      <c r="BC150">
        <f>1/(1.6/F150+1.37/N150)</f>
        <v>5.2430109256173231E-2</v>
      </c>
      <c r="BD150">
        <f>G150*AA150*0.001</f>
        <v>41.818599092665835</v>
      </c>
      <c r="BE150">
        <f>G150/S150</f>
        <v>1.0062388211264377</v>
      </c>
      <c r="BF150">
        <f>(1-AP150*AA150/AU150/F150)*100</f>
        <v>47.354229691908344</v>
      </c>
      <c r="BG150">
        <f>(S150-E150/(N150/1.35))</f>
        <v>410.63698883821655</v>
      </c>
      <c r="BH150">
        <f>E150*BF150/100/BG150</f>
        <v>-5.0103405608988298E-4</v>
      </c>
    </row>
    <row r="151" spans="1:60" x14ac:dyDescent="0.25">
      <c r="A151" s="1">
        <v>48</v>
      </c>
      <c r="B151" s="1" t="s">
        <v>213</v>
      </c>
      <c r="C151" s="1">
        <v>6507.4999998770654</v>
      </c>
      <c r="D151" s="1">
        <v>1</v>
      </c>
      <c r="E151">
        <f>(R151-S151*(1000-T151)/(1000-U151))*AO151</f>
        <v>-0.42756659833733668</v>
      </c>
      <c r="F151">
        <f>IF(AZ151&lt;&gt;0,1/(1/AZ151-1/N151),0)</f>
        <v>8.5796375034254135E-2</v>
      </c>
      <c r="G151">
        <f>((BC151-AP151/2)*S151-E151)/(BC151+AP151/2)</f>
        <v>412.83510231965687</v>
      </c>
      <c r="H151">
        <f>AP151*1000</f>
        <v>0.73108484186583278</v>
      </c>
      <c r="I151">
        <f>(AU151-BA151)</f>
        <v>0.8728173867810336</v>
      </c>
      <c r="J151">
        <f>(P151+AT151*D151)</f>
        <v>14.333609696227029</v>
      </c>
      <c r="K151" s="1">
        <v>21.280000686645508</v>
      </c>
      <c r="L151">
        <f>(K151*AI151+AJ151)</f>
        <v>2</v>
      </c>
      <c r="M151" s="1">
        <v>0.5</v>
      </c>
      <c r="N151">
        <f>L151*(M151+1)*(M151+1)/(M151*M151+1)</f>
        <v>3.6</v>
      </c>
      <c r="O151" s="1">
        <v>15.13239574432373</v>
      </c>
      <c r="P151" s="1">
        <v>14.556206703186035</v>
      </c>
      <c r="Q151" s="1">
        <v>15.028899192810059</v>
      </c>
      <c r="R151" s="1">
        <v>409.97299194335937</v>
      </c>
      <c r="S151" s="1">
        <v>410.4254150390625</v>
      </c>
      <c r="T151" s="1">
        <v>4.9963641166687012</v>
      </c>
      <c r="U151" s="1">
        <v>7.5706996917724609</v>
      </c>
      <c r="V151" s="1">
        <v>29.863336563110352</v>
      </c>
      <c r="W151" s="1">
        <v>44.406028747558594</v>
      </c>
      <c r="X151" s="1">
        <v>599.75494384765625</v>
      </c>
      <c r="Y151" s="1">
        <v>0.12189945578575134</v>
      </c>
      <c r="Z151" s="1">
        <v>0.12831521034240723</v>
      </c>
      <c r="AA151" s="1">
        <v>101.24800109863281</v>
      </c>
      <c r="AB151" s="1">
        <v>-3.3089449405670166</v>
      </c>
      <c r="AC151" s="1">
        <v>1.7935913056135178E-2</v>
      </c>
      <c r="AD151" s="1">
        <v>9.5839016139507294E-3</v>
      </c>
      <c r="AE151" s="1">
        <v>1.9466361263766885E-3</v>
      </c>
      <c r="AF151" s="1">
        <v>1.9756311550736427E-2</v>
      </c>
      <c r="AG151" s="1">
        <v>1.9545780960470438E-3</v>
      </c>
      <c r="AH151" s="1">
        <v>0.66666668653488159</v>
      </c>
      <c r="AI151" s="1">
        <v>0</v>
      </c>
      <c r="AJ151" s="1">
        <v>2</v>
      </c>
      <c r="AK151" s="1">
        <v>0</v>
      </c>
      <c r="AL151" s="1">
        <v>1</v>
      </c>
      <c r="AM151" s="1">
        <v>0.18999999761581421</v>
      </c>
      <c r="AN151" s="1">
        <v>111115</v>
      </c>
      <c r="AO151">
        <f>X151*0.000001/(K151*0.0001)</f>
        <v>0.28183972015754627</v>
      </c>
      <c r="AP151">
        <f>(U151-T151)/(1000-U151)*AO151</f>
        <v>7.3108484186583281E-4</v>
      </c>
      <c r="AQ151">
        <f>(P151+273.15)</f>
        <v>287.70620670318601</v>
      </c>
      <c r="AR151">
        <f>(O151+273.15)</f>
        <v>288.28239574432371</v>
      </c>
      <c r="AS151">
        <f>(Y151*AK151+Z151*AL151)*AM151</f>
        <v>2.4379889659130072E-2</v>
      </c>
      <c r="AT151">
        <f>((AS151+0.00000010773*(AR151^4-AQ151^4))-AP151*44100)/(L151*0.92*2*29.3+0.00000043092*AQ151^3)</f>
        <v>-0.22259700695900589</v>
      </c>
      <c r="AU151">
        <f>0.61365*EXP(17.502*J151/(240.97+J151))</f>
        <v>1.6393355974910309</v>
      </c>
      <c r="AV151">
        <f>AU151*1000/AA151</f>
        <v>16.191288516343533</v>
      </c>
      <c r="AW151">
        <f>(AV151-U151)</f>
        <v>8.6205888245710725</v>
      </c>
      <c r="AX151">
        <f>IF(D151,P151,(O151+P151)/2)</f>
        <v>14.556206703186035</v>
      </c>
      <c r="AY151">
        <f>0.61365*EXP(17.502*AX151/(240.97+AX151))</f>
        <v>1.6630971088666031</v>
      </c>
      <c r="AZ151">
        <f>IF(AW151&lt;&gt;0,(1000-(AV151+U151)/2)/AW151*AP151,0)</f>
        <v>8.3799244096995018E-2</v>
      </c>
      <c r="BA151">
        <f>U151*AA151/1000</f>
        <v>0.76651821070999726</v>
      </c>
      <c r="BB151">
        <f>(AY151-BA151)</f>
        <v>0.89657889815660585</v>
      </c>
      <c r="BC151">
        <f>1/(1.6/F151+1.37/N151)</f>
        <v>5.2550368997387485E-2</v>
      </c>
      <c r="BD151">
        <f>G151*AA151*0.001</f>
        <v>41.798728893214808</v>
      </c>
      <c r="BE151">
        <f>G151/S151</f>
        <v>1.0058711941129792</v>
      </c>
      <c r="BF151">
        <f>(1-AP151*AA151/AU151/F151)*100</f>
        <v>47.37193179598048</v>
      </c>
      <c r="BG151">
        <f>(S151-E151/(N151/1.35))</f>
        <v>410.58575251343899</v>
      </c>
      <c r="BH151">
        <f>E151*BF151/100/BG151</f>
        <v>-4.9331121722283181E-4</v>
      </c>
    </row>
    <row r="152" spans="1:60" x14ac:dyDescent="0.25">
      <c r="A152" s="1">
        <v>49</v>
      </c>
      <c r="B152" s="1" t="s">
        <v>214</v>
      </c>
      <c r="C152" s="1">
        <v>6512.4999997653067</v>
      </c>
      <c r="D152" s="1">
        <v>1</v>
      </c>
      <c r="E152">
        <f>(R152-S152*(1000-T152)/(1000-U152))*AO152</f>
        <v>-0.42731821528969499</v>
      </c>
      <c r="F152">
        <f>IF(AZ152&lt;&gt;0,1/(1/AZ152-1/N152),0)</f>
        <v>8.9110761030688865E-2</v>
      </c>
      <c r="G152">
        <f>((BC152-AP152/2)*S152-E152)/(BC152+AP152/2)</f>
        <v>412.51961071456827</v>
      </c>
      <c r="H152">
        <f>AP152*1000</f>
        <v>0.75763037709488301</v>
      </c>
      <c r="I152">
        <f>(AU152-BA152)</f>
        <v>0.87165421986594083</v>
      </c>
      <c r="J152">
        <f>(P152+AT152*D152)</f>
        <v>14.326932584400357</v>
      </c>
      <c r="K152" s="1">
        <v>21.280000686645508</v>
      </c>
      <c r="L152">
        <f>(K152*AI152+AJ152)</f>
        <v>2</v>
      </c>
      <c r="M152" s="1">
        <v>0.5</v>
      </c>
      <c r="N152">
        <f>L152*(M152+1)*(M152+1)/(M152*M152+1)</f>
        <v>3.6</v>
      </c>
      <c r="O152" s="1">
        <v>15.13306999206543</v>
      </c>
      <c r="P152" s="1">
        <v>14.559699058532715</v>
      </c>
      <c r="Q152" s="1">
        <v>15.028900146484375</v>
      </c>
      <c r="R152" s="1">
        <v>409.98733520507812</v>
      </c>
      <c r="S152" s="1">
        <v>410.40029907226562</v>
      </c>
      <c r="T152" s="1">
        <v>4.9072980880737305</v>
      </c>
      <c r="U152" s="1">
        <v>7.575167179107666</v>
      </c>
      <c r="V152" s="1">
        <v>28.893497467041016</v>
      </c>
      <c r="W152" s="1">
        <v>44.429195404052734</v>
      </c>
      <c r="X152" s="1">
        <v>599.73876953125</v>
      </c>
      <c r="Y152" s="1">
        <v>0.11477777361869812</v>
      </c>
      <c r="Z152" s="1">
        <v>0.12081871181726456</v>
      </c>
      <c r="AA152" s="1">
        <v>101.24835968017578</v>
      </c>
      <c r="AB152" s="1">
        <v>-3.3089449405670166</v>
      </c>
      <c r="AC152" s="1">
        <v>1.7935913056135178E-2</v>
      </c>
      <c r="AD152" s="1">
        <v>9.5839016139507294E-3</v>
      </c>
      <c r="AE152" s="1">
        <v>1.9466361263766885E-3</v>
      </c>
      <c r="AF152" s="1">
        <v>1.9756311550736427E-2</v>
      </c>
      <c r="AG152" s="1">
        <v>1.9545780960470438E-3</v>
      </c>
      <c r="AH152" s="1">
        <v>1</v>
      </c>
      <c r="AI152" s="1">
        <v>0</v>
      </c>
      <c r="AJ152" s="1">
        <v>2</v>
      </c>
      <c r="AK152" s="1">
        <v>0</v>
      </c>
      <c r="AL152" s="1">
        <v>1</v>
      </c>
      <c r="AM152" s="1">
        <v>0.18999999761581421</v>
      </c>
      <c r="AN152" s="1">
        <v>111115</v>
      </c>
      <c r="AO152">
        <f>X152*0.000001/(K152*0.0001)</f>
        <v>0.2818321194451946</v>
      </c>
      <c r="AP152">
        <f>(U152-T152)/(1000-U152)*AO152</f>
        <v>7.5763037709488301E-4</v>
      </c>
      <c r="AQ152">
        <f>(P152+273.15)</f>
        <v>287.70969905853269</v>
      </c>
      <c r="AR152">
        <f>(O152+273.15)</f>
        <v>288.28306999206541</v>
      </c>
      <c r="AS152">
        <f>(Y152*AK152+Z152*AL152)*AM152</f>
        <v>2.295555495722601E-2</v>
      </c>
      <c r="AT152">
        <f>((AS152+0.00000010773*(AR152^4-AQ152^4))-AP152*44100)/(L152*0.92*2*29.3+0.00000043092*AQ152^3)</f>
        <v>-0.23276647413235765</v>
      </c>
      <c r="AU152">
        <f>0.61365*EXP(17.502*J152/(240.97+J152))</f>
        <v>1.6386274710536963</v>
      </c>
      <c r="AV152">
        <f>AU152*1000/AA152</f>
        <v>16.1842372185565</v>
      </c>
      <c r="AW152">
        <f>(AV152-U152)</f>
        <v>8.6090700394488344</v>
      </c>
      <c r="AX152">
        <f>IF(D152,P152,(O152+P152)/2)</f>
        <v>14.559699058532715</v>
      </c>
      <c r="AY152">
        <f>0.61365*EXP(17.502*AX152/(240.97+AX152))</f>
        <v>1.6634723054242062</v>
      </c>
      <c r="AZ152">
        <f>IF(AW152&lt;&gt;0,(1000-(AV152+U152)/2)/AW152*AP152,0)</f>
        <v>8.6958283578575157E-2</v>
      </c>
      <c r="BA152">
        <f>U152*AA152/1000</f>
        <v>0.7669732511877555</v>
      </c>
      <c r="BB152">
        <f>(AY152-BA152)</f>
        <v>0.89649905423645071</v>
      </c>
      <c r="BC152">
        <f>1/(1.6/F152+1.37/N152)</f>
        <v>5.4538300171262738E-2</v>
      </c>
      <c r="BD152">
        <f>G152*AA152*0.001</f>
        <v>41.766933920754703</v>
      </c>
      <c r="BE152">
        <f>G152/S152</f>
        <v>1.0051640109597715</v>
      </c>
      <c r="BF152">
        <f>(1-AP152*AA152/AU152/F152)*100</f>
        <v>47.466662701036221</v>
      </c>
      <c r="BG152">
        <f>(S152-E152/(N152/1.35))</f>
        <v>410.56054340299926</v>
      </c>
      <c r="BH152">
        <f>E152*BF152/100/BG152</f>
        <v>-4.9404088914737525E-4</v>
      </c>
    </row>
    <row r="153" spans="1:60" x14ac:dyDescent="0.25">
      <c r="A153" s="1">
        <v>50</v>
      </c>
      <c r="B153" s="1" t="s">
        <v>215</v>
      </c>
      <c r="C153" s="1">
        <v>6517.9999996423721</v>
      </c>
      <c r="D153" s="1">
        <v>1</v>
      </c>
      <c r="E153">
        <f>(R153-S153*(1000-T153)/(1000-U153))*AO153</f>
        <v>-0.38817176821957439</v>
      </c>
      <c r="F153">
        <f>IF(AZ153&lt;&gt;0,1/(1/AZ153-1/N153),0)</f>
        <v>8.9196469128866585E-2</v>
      </c>
      <c r="G153">
        <f>((BC153-AP153/2)*S153-E153)/(BC153+AP153/2)</f>
        <v>411.82437600273323</v>
      </c>
      <c r="H153">
        <f>AP153*1000</f>
        <v>0.75815665632393414</v>
      </c>
      <c r="I153">
        <f>(AU153-BA153)</f>
        <v>0.87144297588677833</v>
      </c>
      <c r="J153">
        <f>(P153+AT153*D153)</f>
        <v>14.326537654568163</v>
      </c>
      <c r="K153" s="1">
        <v>21.280000686645508</v>
      </c>
      <c r="L153">
        <f>(K153*AI153+AJ153)</f>
        <v>2</v>
      </c>
      <c r="M153" s="1">
        <v>0.5</v>
      </c>
      <c r="N153">
        <f>L153*(M153+1)*(M153+1)/(M153*M153+1)</f>
        <v>3.6</v>
      </c>
      <c r="O153" s="1">
        <v>15.132781982421875</v>
      </c>
      <c r="P153" s="1">
        <v>14.55949878692627</v>
      </c>
      <c r="Q153" s="1">
        <v>15.028951644897461</v>
      </c>
      <c r="R153" s="1">
        <v>410.15020751953125</v>
      </c>
      <c r="S153" s="1">
        <v>410.4234619140625</v>
      </c>
      <c r="T153" s="1">
        <v>4.9069209098815918</v>
      </c>
      <c r="U153" s="1">
        <v>7.5768251419067383</v>
      </c>
      <c r="V153" s="1">
        <v>28.822956085205078</v>
      </c>
      <c r="W153" s="1">
        <v>44.442047119140625</v>
      </c>
      <c r="X153" s="1">
        <v>599.6968994140625</v>
      </c>
      <c r="Y153" s="1">
        <v>0.12050525099039078</v>
      </c>
      <c r="Z153" s="1">
        <v>0.12684763967990875</v>
      </c>
      <c r="AA153" s="1">
        <v>101.24855804443359</v>
      </c>
      <c r="AB153" s="1">
        <v>-3.3089449405670166</v>
      </c>
      <c r="AC153" s="1">
        <v>1.7935913056135178E-2</v>
      </c>
      <c r="AD153" s="1">
        <v>9.5839016139507294E-3</v>
      </c>
      <c r="AE153" s="1">
        <v>1.9466361263766885E-3</v>
      </c>
      <c r="AF153" s="1">
        <v>1.9756311550736427E-2</v>
      </c>
      <c r="AG153" s="1">
        <v>1.9545780960470438E-3</v>
      </c>
      <c r="AH153" s="1">
        <v>1</v>
      </c>
      <c r="AI153" s="1">
        <v>0</v>
      </c>
      <c r="AJ153" s="1">
        <v>2</v>
      </c>
      <c r="AK153" s="1">
        <v>0</v>
      </c>
      <c r="AL153" s="1">
        <v>1</v>
      </c>
      <c r="AM153" s="1">
        <v>0.18999999761581421</v>
      </c>
      <c r="AN153" s="1">
        <v>111115</v>
      </c>
      <c r="AO153">
        <f>X153*0.000001/(K153*0.0001)</f>
        <v>0.28181244363888047</v>
      </c>
      <c r="AP153">
        <f>(U153-T153)/(1000-U153)*AO153</f>
        <v>7.5815665632393418E-4</v>
      </c>
      <c r="AQ153">
        <f>(P153+273.15)</f>
        <v>287.70949878692625</v>
      </c>
      <c r="AR153">
        <f>(O153+273.15)</f>
        <v>288.28278198242185</v>
      </c>
      <c r="AS153">
        <f>(Y153*AK153+Z153*AL153)*AM153</f>
        <v>2.4101051236754323E-2</v>
      </c>
      <c r="AT153">
        <f>((AS153+0.00000010773*(AR153^4-AQ153^4))-AP153*44100)/(L153*0.92*2*29.3+0.00000043092*AQ153^3)</f>
        <v>-0.23296113235810592</v>
      </c>
      <c r="AU153">
        <f>0.61365*EXP(17.502*J153/(240.97+J153))</f>
        <v>1.6385855960596465</v>
      </c>
      <c r="AV153">
        <f>AU153*1000/AA153</f>
        <v>16.183791924627137</v>
      </c>
      <c r="AW153">
        <f>(AV153-U153)</f>
        <v>8.6069667827203986</v>
      </c>
      <c r="AX153">
        <f>IF(D153,P153,(O153+P153)/2)</f>
        <v>14.55949878692627</v>
      </c>
      <c r="AY153">
        <f>0.61365*EXP(17.502*AX153/(240.97+AX153))</f>
        <v>1.6634507874997768</v>
      </c>
      <c r="AZ153">
        <f>IF(AW153&lt;&gt;0,(1000-(AV153+U153)/2)/AW153*AP153,0)</f>
        <v>8.7039899216791519E-2</v>
      </c>
      <c r="BA153">
        <f>U153*AA153/1000</f>
        <v>0.76714262017286816</v>
      </c>
      <c r="BB153">
        <f>(AY153-BA153)</f>
        <v>0.89630816732690866</v>
      </c>
      <c r="BC153">
        <f>1/(1.6/F153+1.37/N153)</f>
        <v>5.4589666208474677E-2</v>
      </c>
      <c r="BD153">
        <f>G153*AA153*0.001</f>
        <v>41.696624237825382</v>
      </c>
      <c r="BE153">
        <f>G153/S153</f>
        <v>1.0034133382193537</v>
      </c>
      <c r="BF153">
        <f>(1-AP153*AA153/AU153/F153)*100</f>
        <v>47.479239847159285</v>
      </c>
      <c r="BG153">
        <f>(S153-E153/(N153/1.35))</f>
        <v>410.56902632714485</v>
      </c>
      <c r="BH153">
        <f>E153*BF153/100/BG153</f>
        <v>-4.488916431437727E-4</v>
      </c>
    </row>
    <row r="154" spans="1:60" x14ac:dyDescent="0.25">
      <c r="A154" s="1">
        <v>51</v>
      </c>
      <c r="B154" s="1" t="s">
        <v>216</v>
      </c>
      <c r="C154" s="1">
        <v>6522.9999995306134</v>
      </c>
      <c r="D154" s="1">
        <v>1</v>
      </c>
      <c r="E154">
        <f>(R154-S154*(1000-T154)/(1000-U154))*AO154</f>
        <v>-0.38445343948007915</v>
      </c>
      <c r="F154">
        <f>IF(AZ154&lt;&gt;0,1/(1/AZ154-1/N154),0)</f>
        <v>8.9291852014029699E-2</v>
      </c>
      <c r="G154">
        <f>((BC154-AP154/2)*S154-E154)/(BC154+AP154/2)</f>
        <v>411.76894783912923</v>
      </c>
      <c r="H154">
        <f>AP154*1000</f>
        <v>0.75872099007879601</v>
      </c>
      <c r="I154">
        <f>(AU154-BA154)</f>
        <v>0.87118798598995673</v>
      </c>
      <c r="J154">
        <f>(P154+AT154*D154)</f>
        <v>14.325664491360447</v>
      </c>
      <c r="K154" s="1">
        <v>21.280000686645508</v>
      </c>
      <c r="L154">
        <f>(K154*AI154+AJ154)</f>
        <v>2</v>
      </c>
      <c r="M154" s="1">
        <v>0.5</v>
      </c>
      <c r="N154">
        <f>L154*(M154+1)*(M154+1)/(M154*M154+1)</f>
        <v>3.6</v>
      </c>
      <c r="O154" s="1">
        <v>15.132454872131348</v>
      </c>
      <c r="P154" s="1">
        <v>14.558857917785645</v>
      </c>
      <c r="Q154" s="1">
        <v>15.029049873352051</v>
      </c>
      <c r="R154" s="1">
        <v>410.18234252929687</v>
      </c>
      <c r="S154" s="1">
        <v>410.4415283203125</v>
      </c>
      <c r="T154" s="1">
        <v>4.9065313339233398</v>
      </c>
      <c r="U154" s="1">
        <v>7.5783801078796387</v>
      </c>
      <c r="V154" s="1">
        <v>28.787197113037109</v>
      </c>
      <c r="W154" s="1">
        <v>44.452472686767578</v>
      </c>
      <c r="X154" s="1">
        <v>599.70556640625</v>
      </c>
      <c r="Y154" s="1">
        <v>9.1867320239543915E-2</v>
      </c>
      <c r="Z154" s="1">
        <v>9.6702441573143005E-2</v>
      </c>
      <c r="AA154" s="1">
        <v>101.24921417236328</v>
      </c>
      <c r="AB154" s="1">
        <v>-3.3089449405670166</v>
      </c>
      <c r="AC154" s="1">
        <v>1.7935913056135178E-2</v>
      </c>
      <c r="AD154" s="1">
        <v>9.5839016139507294E-3</v>
      </c>
      <c r="AE154" s="1">
        <v>1.9466361263766885E-3</v>
      </c>
      <c r="AF154" s="1">
        <v>1.9756311550736427E-2</v>
      </c>
      <c r="AG154" s="1">
        <v>1.9545780960470438E-3</v>
      </c>
      <c r="AH154" s="1">
        <v>1</v>
      </c>
      <c r="AI154" s="1">
        <v>0</v>
      </c>
      <c r="AJ154" s="1">
        <v>2</v>
      </c>
      <c r="AK154" s="1">
        <v>0</v>
      </c>
      <c r="AL154" s="1">
        <v>1</v>
      </c>
      <c r="AM154" s="1">
        <v>0.18999999761581421</v>
      </c>
      <c r="AN154" s="1">
        <v>111115</v>
      </c>
      <c r="AO154">
        <f>X154*0.000001/(K154*0.0001)</f>
        <v>0.28181651647342365</v>
      </c>
      <c r="AP154">
        <f>(U154-T154)/(1000-U154)*AO154</f>
        <v>7.5872099007879602E-4</v>
      </c>
      <c r="AQ154">
        <f>(P154+273.15)</f>
        <v>287.70885791778562</v>
      </c>
      <c r="AR154">
        <f>(O154+273.15)</f>
        <v>288.28245487213132</v>
      </c>
      <c r="AS154">
        <f>(Y154*AK154+Z154*AL154)*AM154</f>
        <v>1.8373463668340584E-2</v>
      </c>
      <c r="AT154">
        <f>((AS154+0.00000010773*(AR154^4-AQ154^4))-AP154*44100)/(L154*0.92*2*29.3+0.00000043092*AQ154^3)</f>
        <v>-0.23319342642519766</v>
      </c>
      <c r="AU154">
        <f>0.61365*EXP(17.502*J154/(240.97+J154))</f>
        <v>1.6384930166122398</v>
      </c>
      <c r="AV154">
        <f>AU154*1000/AA154</f>
        <v>16.182772676367875</v>
      </c>
      <c r="AW154">
        <f>(AV154-U154)</f>
        <v>8.6043925684882367</v>
      </c>
      <c r="AX154">
        <f>IF(D154,P154,(O154+P154)/2)</f>
        <v>14.558857917785645</v>
      </c>
      <c r="AY154">
        <f>0.61365*EXP(17.502*AX154/(240.97+AX154))</f>
        <v>1.6633819317854206</v>
      </c>
      <c r="AZ154">
        <f>IF(AW154&lt;&gt;0,(1000-(AV154+U154)/2)/AW154*AP154,0)</f>
        <v>8.7130723224030926E-2</v>
      </c>
      <c r="BA154">
        <f>U154*AA154/1000</f>
        <v>0.76730503062228306</v>
      </c>
      <c r="BB154">
        <f>(AY154-BA154)</f>
        <v>0.89607690116313754</v>
      </c>
      <c r="BC154">
        <f>1/(1.6/F154+1.37/N154)</f>
        <v>5.4646828067071086E-2</v>
      </c>
      <c r="BD154">
        <f>G154*AA154*0.001</f>
        <v>41.691282389292681</v>
      </c>
      <c r="BE154">
        <f>G154/S154</f>
        <v>1.0032341257578128</v>
      </c>
      <c r="BF154">
        <f>(1-AP154*AA154/AU154/F154)*100</f>
        <v>47.492984378819827</v>
      </c>
      <c r="BG154">
        <f>(S154-E154/(N154/1.35))</f>
        <v>410.58569836011753</v>
      </c>
      <c r="BH154">
        <f>E154*BF154/100/BG154</f>
        <v>-4.4470231838412559E-4</v>
      </c>
    </row>
    <row r="155" spans="1:60" x14ac:dyDescent="0.25">
      <c r="A155" s="1" t="s">
        <v>9</v>
      </c>
      <c r="B155" s="1" t="s">
        <v>217</v>
      </c>
    </row>
    <row r="156" spans="1:60" x14ac:dyDescent="0.25">
      <c r="A156" s="1" t="s">
        <v>9</v>
      </c>
      <c r="B156" s="1" t="s">
        <v>218</v>
      </c>
    </row>
    <row r="157" spans="1:60" x14ac:dyDescent="0.25">
      <c r="A157" s="1" t="s">
        <v>9</v>
      </c>
      <c r="B157" s="1" t="s">
        <v>219</v>
      </c>
    </row>
    <row r="158" spans="1:60" x14ac:dyDescent="0.25">
      <c r="A158" s="1" t="s">
        <v>9</v>
      </c>
      <c r="B158" s="1" t="s">
        <v>220</v>
      </c>
    </row>
    <row r="159" spans="1:60" x14ac:dyDescent="0.25">
      <c r="A159" s="1" t="s">
        <v>9</v>
      </c>
      <c r="B159" s="1" t="s">
        <v>221</v>
      </c>
    </row>
    <row r="160" spans="1:60" x14ac:dyDescent="0.25">
      <c r="A160" s="1" t="s">
        <v>9</v>
      </c>
      <c r="B160" s="1" t="s">
        <v>222</v>
      </c>
    </row>
    <row r="161" spans="1:60" x14ac:dyDescent="0.25">
      <c r="A161" s="1" t="s">
        <v>9</v>
      </c>
      <c r="B161" s="1" t="s">
        <v>223</v>
      </c>
    </row>
    <row r="162" spans="1:60" x14ac:dyDescent="0.25">
      <c r="A162" s="1" t="s">
        <v>9</v>
      </c>
      <c r="B162" s="1" t="s">
        <v>224</v>
      </c>
    </row>
    <row r="163" spans="1:60" x14ac:dyDescent="0.25">
      <c r="A163" s="1" t="s">
        <v>9</v>
      </c>
      <c r="B163" s="1" t="s">
        <v>225</v>
      </c>
    </row>
    <row r="164" spans="1:60" x14ac:dyDescent="0.25">
      <c r="A164" s="1">
        <v>52</v>
      </c>
      <c r="B164" s="1" t="s">
        <v>226</v>
      </c>
      <c r="C164" s="1">
        <v>6947.4999999888241</v>
      </c>
      <c r="D164" s="1">
        <v>1</v>
      </c>
      <c r="E164">
        <f>(R164-S164*(1000-T164)/(1000-U164))*AO164</f>
        <v>-0.35654232272246184</v>
      </c>
      <c r="F164">
        <f>IF(AZ164&lt;&gt;0,1/(1/AZ164-1/N164),0)</f>
        <v>8.0841199693990881E-2</v>
      </c>
      <c r="G164">
        <f>((BC164-AP164/2)*S164-E164)/(BC164+AP164/2)</f>
        <v>413.26983091333392</v>
      </c>
      <c r="H164">
        <f>AP164*1000</f>
        <v>0.58898475911938242</v>
      </c>
      <c r="I164">
        <f>(AU164-BA164)</f>
        <v>0.74480236379663334</v>
      </c>
      <c r="J164">
        <f>(P164+AT164*D164)</f>
        <v>14.433584092730673</v>
      </c>
      <c r="K164" s="1">
        <v>40.400001525878906</v>
      </c>
      <c r="L164">
        <f>(K164*AI164+AJ164)</f>
        <v>2</v>
      </c>
      <c r="M164" s="1">
        <v>0.5</v>
      </c>
      <c r="N164">
        <f>L164*(M164+1)*(M164+1)/(M164*M164+1)</f>
        <v>3.6</v>
      </c>
      <c r="O164" s="1">
        <v>15.15570068359375</v>
      </c>
      <c r="P164" s="1">
        <v>14.605299949645996</v>
      </c>
      <c r="Q164" s="1">
        <v>15.029492378234863</v>
      </c>
      <c r="R164" s="1">
        <v>410.20278930664062</v>
      </c>
      <c r="S164" s="1">
        <v>410.97402954101562</v>
      </c>
      <c r="T164" s="1">
        <v>5.0067243576049805</v>
      </c>
      <c r="U164" s="1">
        <v>8.9390182495117188</v>
      </c>
      <c r="V164" s="1">
        <v>30.127227783203125</v>
      </c>
      <c r="W164" s="1">
        <v>52.362533569335938</v>
      </c>
      <c r="X164" s="1">
        <v>599.7080078125</v>
      </c>
      <c r="Y164" s="1">
        <v>0.14268720149993896</v>
      </c>
      <c r="Z164" s="1">
        <v>0.15019704401493073</v>
      </c>
      <c r="AA164" s="1">
        <v>101.26033782958984</v>
      </c>
      <c r="AB164" s="1">
        <v>-3.2907931804656982</v>
      </c>
      <c r="AC164" s="1">
        <v>0.11053883284330368</v>
      </c>
      <c r="AD164" s="1">
        <v>2.2305915132164955E-2</v>
      </c>
      <c r="AE164" s="1">
        <v>2.7000820264220238E-3</v>
      </c>
      <c r="AF164" s="1">
        <v>1.3250020332634449E-2</v>
      </c>
      <c r="AG164" s="1">
        <v>4.2382478713989258E-3</v>
      </c>
      <c r="AH164" s="1">
        <v>0.3333333432674408</v>
      </c>
      <c r="AI164" s="1">
        <v>0</v>
      </c>
      <c r="AJ164" s="1">
        <v>2</v>
      </c>
      <c r="AK164" s="1">
        <v>0</v>
      </c>
      <c r="AL164" s="1">
        <v>1</v>
      </c>
      <c r="AM164" s="1">
        <v>0.18999999761581421</v>
      </c>
      <c r="AN164" s="1">
        <v>111115</v>
      </c>
      <c r="AO164">
        <f>X164*0.000001/(K164*0.0001)</f>
        <v>0.14844257058464388</v>
      </c>
      <c r="AP164">
        <f>(U164-T164)/(1000-U164)*AO164</f>
        <v>5.8898475911938245E-4</v>
      </c>
      <c r="AQ164">
        <f>(P164+273.15)</f>
        <v>287.75529994964597</v>
      </c>
      <c r="AR164">
        <f>(O164+273.15)</f>
        <v>288.30570068359373</v>
      </c>
      <c r="AS164">
        <f>(Y164*AK164+Z164*AL164)*AM164</f>
        <v>2.853743800473918E-2</v>
      </c>
      <c r="AT164">
        <f>((AS164+0.00000010773*(AR164^4-AQ164^4))-AP164*44100)/(L164*0.92*2*29.3+0.00000043092*AQ164^3)</f>
        <v>-0.17171585691532315</v>
      </c>
      <c r="AU164">
        <f>0.61365*EXP(17.502*J164/(240.97+J164))</f>
        <v>1.6499703716070588</v>
      </c>
      <c r="AV164">
        <f>AU164*1000/AA164</f>
        <v>16.294339985155688</v>
      </c>
      <c r="AW164">
        <f>(AV164-U164)</f>
        <v>7.3553217356439689</v>
      </c>
      <c r="AX164">
        <f>IF(D164,P164,(O164+P164)/2)</f>
        <v>14.605299949645996</v>
      </c>
      <c r="AY164">
        <f>0.61365*EXP(17.502*AX164/(240.97+AX164))</f>
        <v>1.6683782080361458</v>
      </c>
      <c r="AZ164">
        <f>IF(AW164&lt;&gt;0,(1000-(AV164+U164)/2)/AW164*AP164,0)</f>
        <v>7.9065708926144923E-2</v>
      </c>
      <c r="BA164">
        <f>U164*AA164/1000</f>
        <v>0.9051680078104255</v>
      </c>
      <c r="BB164">
        <f>(AY164-BA164)</f>
        <v>0.76321020022572028</v>
      </c>
      <c r="BC164">
        <f>1/(1.6/F164+1.37/N164)</f>
        <v>4.9572575525064937E-2</v>
      </c>
      <c r="BD164">
        <f>G164*AA164*0.001</f>
        <v>41.847842693061665</v>
      </c>
      <c r="BE164">
        <f>G164/S164</f>
        <v>1.0055862444030399</v>
      </c>
      <c r="BF164">
        <f>(1-AP164*AA164/AU164/F164)*100</f>
        <v>55.286925496644976</v>
      </c>
      <c r="BG164">
        <f>(S164-E164/(N164/1.35))</f>
        <v>411.10773291203657</v>
      </c>
      <c r="BH164">
        <f>E164*BF164/100/BG164</f>
        <v>-4.7948815492057992E-4</v>
      </c>
    </row>
    <row r="165" spans="1:60" x14ac:dyDescent="0.25">
      <c r="A165" s="1">
        <v>53</v>
      </c>
      <c r="B165" s="1" t="s">
        <v>227</v>
      </c>
      <c r="C165" s="1">
        <v>6952.4999998770654</v>
      </c>
      <c r="D165" s="1">
        <v>1</v>
      </c>
      <c r="E165">
        <f>(R165-S165*(1000-T165)/(1000-U165))*AO165</f>
        <v>-0.37034170873783312</v>
      </c>
      <c r="F165">
        <f>IF(AZ165&lt;&gt;0,1/(1/AZ165-1/N165),0)</f>
        <v>8.2069198628402354E-2</v>
      </c>
      <c r="G165">
        <f>((BC165-AP165/2)*S165-E165)/(BC165+AP165/2)</f>
        <v>413.40320435328391</v>
      </c>
      <c r="H165">
        <f>AP165*1000</f>
        <v>0.59456500986420158</v>
      </c>
      <c r="I165">
        <f>(AU165-BA165)</f>
        <v>0.74084520100995632</v>
      </c>
      <c r="J165">
        <f>(P165+AT165*D165)</f>
        <v>14.434182381456248</v>
      </c>
      <c r="K165" s="1">
        <v>40.400001525878906</v>
      </c>
      <c r="L165">
        <f>(K165*AI165+AJ165)</f>
        <v>2</v>
      </c>
      <c r="M165" s="1">
        <v>0.5</v>
      </c>
      <c r="N165">
        <f>L165*(M165+1)*(M165+1)/(M165*M165+1)</f>
        <v>3.6</v>
      </c>
      <c r="O165" s="1">
        <v>15.15827465057373</v>
      </c>
      <c r="P165" s="1">
        <v>14.608016014099121</v>
      </c>
      <c r="Q165" s="1">
        <v>15.028803825378418</v>
      </c>
      <c r="R165" s="1">
        <v>410.06396484375</v>
      </c>
      <c r="S165" s="1">
        <v>410.9129638671875</v>
      </c>
      <c r="T165" s="1">
        <v>5.009272575378418</v>
      </c>
      <c r="U165" s="1">
        <v>8.9786748886108398</v>
      </c>
      <c r="V165" s="1">
        <v>30.183116912841797</v>
      </c>
      <c r="W165" s="1">
        <v>52.573638916015625</v>
      </c>
      <c r="X165" s="1">
        <v>599.706298828125</v>
      </c>
      <c r="Y165" s="1">
        <v>0.12895818054676056</v>
      </c>
      <c r="Z165" s="1">
        <v>0.13574545085430145</v>
      </c>
      <c r="AA165" s="1">
        <v>101.26093292236328</v>
      </c>
      <c r="AB165" s="1">
        <v>-3.2907931804656982</v>
      </c>
      <c r="AC165" s="1">
        <v>0.11053883284330368</v>
      </c>
      <c r="AD165" s="1">
        <v>2.2305915132164955E-2</v>
      </c>
      <c r="AE165" s="1">
        <v>2.7000820264220238E-3</v>
      </c>
      <c r="AF165" s="1">
        <v>1.3250020332634449E-2</v>
      </c>
      <c r="AG165" s="1">
        <v>4.2382478713989258E-3</v>
      </c>
      <c r="AH165" s="1">
        <v>1</v>
      </c>
      <c r="AI165" s="1">
        <v>0</v>
      </c>
      <c r="AJ165" s="1">
        <v>2</v>
      </c>
      <c r="AK165" s="1">
        <v>0</v>
      </c>
      <c r="AL165" s="1">
        <v>1</v>
      </c>
      <c r="AM165" s="1">
        <v>0.18999999761581421</v>
      </c>
      <c r="AN165" s="1">
        <v>111115</v>
      </c>
      <c r="AO165">
        <f>X165*0.000001/(K165*0.0001)</f>
        <v>0.14844214756872545</v>
      </c>
      <c r="AP165">
        <f>(U165-T165)/(1000-U165)*AO165</f>
        <v>5.945650098642016E-4</v>
      </c>
      <c r="AQ165">
        <f>(P165+273.15)</f>
        <v>287.7580160140991</v>
      </c>
      <c r="AR165">
        <f>(O165+273.15)</f>
        <v>288.30827465057371</v>
      </c>
      <c r="AS165">
        <f>(Y165*AK165+Z165*AL165)*AM165</f>
        <v>2.5791635338674901E-2</v>
      </c>
      <c r="AT165">
        <f>((AS165+0.00000010773*(AR165^4-AQ165^4))-AP165*44100)/(L165*0.92*2*29.3+0.00000043092*AQ165^3)</f>
        <v>-0.17383363264287247</v>
      </c>
      <c r="AU165">
        <f>0.61365*EXP(17.502*J165/(240.97+J165))</f>
        <v>1.6500341966372862</v>
      </c>
      <c r="AV165">
        <f>AU165*1000/AA165</f>
        <v>16.294874528781666</v>
      </c>
      <c r="AW165">
        <f>(AV165-U165)</f>
        <v>7.3161996401708258</v>
      </c>
      <c r="AX165">
        <f>IF(D165,P165,(O165+P165)/2)</f>
        <v>14.608016014099121</v>
      </c>
      <c r="AY165">
        <f>0.61365*EXP(17.502*AX165/(240.97+AX165))</f>
        <v>1.6686708124983416</v>
      </c>
      <c r="AZ165">
        <f>IF(AW165&lt;&gt;0,(1000-(AV165+U165)/2)/AW165*AP165,0)</f>
        <v>8.0239968106059878E-2</v>
      </c>
      <c r="BA165">
        <f>U165*AA165/1000</f>
        <v>0.90918899562732991</v>
      </c>
      <c r="BB165">
        <f>(AY165-BA165)</f>
        <v>0.75948181687101168</v>
      </c>
      <c r="BC165">
        <f>1/(1.6/F165+1.37/N165)</f>
        <v>5.0311178415389624E-2</v>
      </c>
      <c r="BD165">
        <f>G165*AA165*0.001</f>
        <v>41.861594145907922</v>
      </c>
      <c r="BE165">
        <f>G165/S165</f>
        <v>1.0060602626470099</v>
      </c>
      <c r="BF165">
        <f>(1-AP165*AA165/AU165/F165)*100</f>
        <v>55.540135585426199</v>
      </c>
      <c r="BG165">
        <f>(S165-E165/(N165/1.35))</f>
        <v>411.05184200796418</v>
      </c>
      <c r="BH165">
        <f>E165*BF165/100/BG165</f>
        <v>-5.0039500165624236E-4</v>
      </c>
    </row>
    <row r="166" spans="1:60" x14ac:dyDescent="0.25">
      <c r="A166" s="1">
        <v>54</v>
      </c>
      <c r="B166" s="1" t="s">
        <v>228</v>
      </c>
      <c r="C166" s="1">
        <v>6957.4999997653067</v>
      </c>
      <c r="D166" s="1">
        <v>1</v>
      </c>
      <c r="E166">
        <f>(R166-S166*(1000-T166)/(1000-U166))*AO166</f>
        <v>-0.39736058985098488</v>
      </c>
      <c r="F166">
        <f>IF(AZ166&lt;&gt;0,1/(1/AZ166-1/N166),0)</f>
        <v>8.519446940593485E-2</v>
      </c>
      <c r="G166">
        <f>((BC166-AP166/2)*S166-E166)/(BC166+AP166/2)</f>
        <v>413.62630966450723</v>
      </c>
      <c r="H166">
        <f>AP166*1000</f>
        <v>0.61370757566013745</v>
      </c>
      <c r="I166">
        <f>(AU166-BA166)</f>
        <v>0.73727272168965197</v>
      </c>
      <c r="J166">
        <f>(P166+AT166*D166)</f>
        <v>14.427858235190996</v>
      </c>
      <c r="K166" s="1">
        <v>40.400001525878906</v>
      </c>
      <c r="L166">
        <f>(K166*AI166+AJ166)</f>
        <v>2</v>
      </c>
      <c r="M166" s="1">
        <v>0.5</v>
      </c>
      <c r="N166">
        <f>L166*(M166+1)*(M166+1)/(M166*M166+1)</f>
        <v>3.6</v>
      </c>
      <c r="O166" s="1">
        <v>15.158825874328613</v>
      </c>
      <c r="P166" s="1">
        <v>14.608856201171875</v>
      </c>
      <c r="Q166" s="1">
        <v>15.027925491333008</v>
      </c>
      <c r="R166" s="1">
        <v>409.88192749023437</v>
      </c>
      <c r="S166" s="1">
        <v>410.86013793945312</v>
      </c>
      <c r="T166" s="1">
        <v>4.910224437713623</v>
      </c>
      <c r="U166" s="1">
        <v>9.0071678161621094</v>
      </c>
      <c r="V166" s="1">
        <v>28.965208053588867</v>
      </c>
      <c r="W166" s="1">
        <v>52.732368469238281</v>
      </c>
      <c r="X166" s="1">
        <v>599.72674560546875</v>
      </c>
      <c r="Y166" s="1">
        <v>0.13423871994018555</v>
      </c>
      <c r="Z166" s="1">
        <v>0.14130392670631409</v>
      </c>
      <c r="AA166" s="1">
        <v>101.26234436035156</v>
      </c>
      <c r="AB166" s="1">
        <v>-3.2907931804656982</v>
      </c>
      <c r="AC166" s="1">
        <v>0.11053883284330368</v>
      </c>
      <c r="AD166" s="1">
        <v>2.2305915132164955E-2</v>
      </c>
      <c r="AE166" s="1">
        <v>2.7000820264220238E-3</v>
      </c>
      <c r="AF166" s="1">
        <v>1.3250020332634449E-2</v>
      </c>
      <c r="AG166" s="1">
        <v>4.2382478713989258E-3</v>
      </c>
      <c r="AH166" s="1">
        <v>1</v>
      </c>
      <c r="AI166" s="1">
        <v>0</v>
      </c>
      <c r="AJ166" s="1">
        <v>2</v>
      </c>
      <c r="AK166" s="1">
        <v>0</v>
      </c>
      <c r="AL166" s="1">
        <v>1</v>
      </c>
      <c r="AM166" s="1">
        <v>0.18999999761581421</v>
      </c>
      <c r="AN166" s="1">
        <v>111115</v>
      </c>
      <c r="AO166">
        <f>X166*0.000001/(K166*0.0001)</f>
        <v>0.14844720865203523</v>
      </c>
      <c r="AP166">
        <f>(U166-T166)/(1000-U166)*AO166</f>
        <v>6.1370757566013741E-4</v>
      </c>
      <c r="AQ166">
        <f>(P166+273.15)</f>
        <v>287.75885620117185</v>
      </c>
      <c r="AR166">
        <f>(O166+273.15)</f>
        <v>288.30882587432859</v>
      </c>
      <c r="AS166">
        <f>(Y166*AK166+Z166*AL166)*AM166</f>
        <v>2.6847745737304862E-2</v>
      </c>
      <c r="AT166">
        <f>((AS166+0.00000010773*(AR166^4-AQ166^4))-AP166*44100)/(L166*0.92*2*29.3+0.00000043092*AQ166^3)</f>
        <v>-0.18099796598087869</v>
      </c>
      <c r="AU166">
        <f>0.61365*EXP(17.502*J166/(240.97+J166))</f>
        <v>1.6493596508013353</v>
      </c>
      <c r="AV166">
        <f>AU166*1000/AA166</f>
        <v>16.287986034887105</v>
      </c>
      <c r="AW166">
        <f>(AV166-U166)</f>
        <v>7.2808182187249955</v>
      </c>
      <c r="AX166">
        <f>IF(D166,P166,(O166+P166)/2)</f>
        <v>14.608856201171875</v>
      </c>
      <c r="AY166">
        <f>0.61365*EXP(17.502*AX166/(240.97+AX166))</f>
        <v>1.6687613358623772</v>
      </c>
      <c r="AZ166">
        <f>IF(AW166&lt;&gt;0,(1000-(AV166+U166)/2)/AW166*AP166,0)</f>
        <v>8.3224940341019904E-2</v>
      </c>
      <c r="BA166">
        <f>U166*AA166/1000</f>
        <v>0.91208692911168332</v>
      </c>
      <c r="BB166">
        <f>(AY166-BA166)</f>
        <v>0.75667440675069386</v>
      </c>
      <c r="BC166">
        <f>1/(1.6/F166+1.37/N166)</f>
        <v>5.2189023219926488E-2</v>
      </c>
      <c r="BD166">
        <f>G166*AA166*0.001</f>
        <v>41.884769805748746</v>
      </c>
      <c r="BE166">
        <f>G166/S166</f>
        <v>1.0067326359255171</v>
      </c>
      <c r="BF166">
        <f>(1-AP166*AA166/AU166/F166)*100</f>
        <v>55.77348757344491</v>
      </c>
      <c r="BG166">
        <f>(S166-E166/(N166/1.35))</f>
        <v>411.00914816064727</v>
      </c>
      <c r="BH166">
        <f>E166*BF166/100/BG166</f>
        <v>-5.3921393281417473E-4</v>
      </c>
    </row>
    <row r="167" spans="1:60" x14ac:dyDescent="0.25">
      <c r="A167" s="1">
        <v>55</v>
      </c>
      <c r="B167" s="1" t="s">
        <v>229</v>
      </c>
      <c r="C167" s="1">
        <v>6962.9999996423721</v>
      </c>
      <c r="D167" s="1">
        <v>1</v>
      </c>
      <c r="E167">
        <f>(R167-S167*(1000-T167)/(1000-U167))*AO167</f>
        <v>-0.40340609497042279</v>
      </c>
      <c r="F167">
        <f>IF(AZ167&lt;&gt;0,1/(1/AZ167-1/N167),0)</f>
        <v>8.529969438686727E-2</v>
      </c>
      <c r="G167">
        <f>((BC167-AP167/2)*S167-E167)/(BC167+AP167/2)</f>
        <v>413.6733200643547</v>
      </c>
      <c r="H167">
        <f>AP167*1000</f>
        <v>0.61405647084332493</v>
      </c>
      <c r="I167">
        <f>(AU167-BA167)</f>
        <v>0.73680393433347169</v>
      </c>
      <c r="J167">
        <f>(P167+AT167*D167)</f>
        <v>14.425406140223329</v>
      </c>
      <c r="K167" s="1">
        <v>40.400001525878906</v>
      </c>
      <c r="L167">
        <f>(K167*AI167+AJ167)</f>
        <v>2</v>
      </c>
      <c r="M167" s="1">
        <v>0.5</v>
      </c>
      <c r="N167">
        <f>L167*(M167+1)*(M167+1)/(M167*M167+1)</f>
        <v>3.6</v>
      </c>
      <c r="O167" s="1">
        <v>15.157417297363281</v>
      </c>
      <c r="P167" s="1">
        <v>14.60643196105957</v>
      </c>
      <c r="Q167" s="1">
        <v>15.027496337890625</v>
      </c>
      <c r="R167" s="1">
        <v>409.77923583984375</v>
      </c>
      <c r="S167" s="1">
        <v>410.79745483398437</v>
      </c>
      <c r="T167" s="1">
        <v>4.9099812507629395</v>
      </c>
      <c r="U167" s="1">
        <v>9.0092048645019531</v>
      </c>
      <c r="V167" s="1">
        <v>28.814138412475586</v>
      </c>
      <c r="W167" s="1">
        <v>52.760879516601563</v>
      </c>
      <c r="X167" s="1">
        <v>599.732666015625</v>
      </c>
      <c r="Y167" s="1">
        <v>0.14323052763938904</v>
      </c>
      <c r="Z167" s="1">
        <v>0.15076898038387299</v>
      </c>
      <c r="AA167" s="1">
        <v>101.26245880126953</v>
      </c>
      <c r="AB167" s="1">
        <v>-3.2907931804656982</v>
      </c>
      <c r="AC167" s="1">
        <v>0.11053883284330368</v>
      </c>
      <c r="AD167" s="1">
        <v>2.2305915132164955E-2</v>
      </c>
      <c r="AE167" s="1">
        <v>2.7000820264220238E-3</v>
      </c>
      <c r="AF167" s="1">
        <v>1.3250020332634449E-2</v>
      </c>
      <c r="AG167" s="1">
        <v>4.2382478713989258E-3</v>
      </c>
      <c r="AH167" s="1">
        <v>1</v>
      </c>
      <c r="AI167" s="1">
        <v>0</v>
      </c>
      <c r="AJ167" s="1">
        <v>2</v>
      </c>
      <c r="AK167" s="1">
        <v>0</v>
      </c>
      <c r="AL167" s="1">
        <v>1</v>
      </c>
      <c r="AM167" s="1">
        <v>0.18999999761581421</v>
      </c>
      <c r="AN167" s="1">
        <v>111115</v>
      </c>
      <c r="AO167">
        <f>X167*0.000001/(K167*0.0001)</f>
        <v>0.14844867410003837</v>
      </c>
      <c r="AP167">
        <f>(U167-T167)/(1000-U167)*AO167</f>
        <v>6.1405647084332492E-4</v>
      </c>
      <c r="AQ167">
        <f>(P167+273.15)</f>
        <v>287.75643196105955</v>
      </c>
      <c r="AR167">
        <f>(O167+273.15)</f>
        <v>288.30741729736326</v>
      </c>
      <c r="AS167">
        <f>(Y167*AK167+Z167*AL167)*AM167</f>
        <v>2.8646105913474607E-2</v>
      </c>
      <c r="AT167">
        <f>((AS167+0.00000010773*(AR167^4-AQ167^4))-AP167*44100)/(L167*0.92*2*29.3+0.00000043092*AQ167^3)</f>
        <v>-0.18102582083624122</v>
      </c>
      <c r="AU167">
        <f>0.61365*EXP(17.502*J167/(240.97+J167))</f>
        <v>1.6490981707572978</v>
      </c>
      <c r="AV167">
        <f>AU167*1000/AA167</f>
        <v>16.285385425942501</v>
      </c>
      <c r="AW167">
        <f>(AV167-U167)</f>
        <v>7.2761805614405475</v>
      </c>
      <c r="AX167">
        <f>IF(D167,P167,(O167+P167)/2)</f>
        <v>14.60643196105957</v>
      </c>
      <c r="AY167">
        <f>0.61365*EXP(17.502*AX167/(240.97+AX167))</f>
        <v>1.6685001553282335</v>
      </c>
      <c r="AZ167">
        <f>IF(AW167&lt;&gt;0,(1000-(AV167+U167)/2)/AW167*AP167,0)</f>
        <v>8.3325353501219571E-2</v>
      </c>
      <c r="BA167">
        <f>U167*AA167/1000</f>
        <v>0.91229423642382612</v>
      </c>
      <c r="BB167">
        <f>(AY167-BA167)</f>
        <v>0.75620591890440736</v>
      </c>
      <c r="BC167">
        <f>1/(1.6/F167+1.37/N167)</f>
        <v>5.2252200906265381E-2</v>
      </c>
      <c r="BD167">
        <f>G167*AA167*0.001</f>
        <v>41.889577530201102</v>
      </c>
      <c r="BE167">
        <f>G167/S167</f>
        <v>1.0070006890172496</v>
      </c>
      <c r="BF167">
        <f>(1-AP167*AA167/AU167/F167)*100</f>
        <v>55.795875275680388</v>
      </c>
      <c r="BG167">
        <f>(S167-E167/(N167/1.35))</f>
        <v>410.94873211959828</v>
      </c>
      <c r="BH167">
        <f>E167*BF167/100/BG167</f>
        <v>-5.4771786359638589E-4</v>
      </c>
    </row>
    <row r="168" spans="1:60" x14ac:dyDescent="0.25">
      <c r="A168" s="1">
        <v>56</v>
      </c>
      <c r="B168" s="1" t="s">
        <v>230</v>
      </c>
      <c r="C168" s="1">
        <v>6967.9999995306134</v>
      </c>
      <c r="D168" s="1">
        <v>1</v>
      </c>
      <c r="E168">
        <f>(R168-S168*(1000-T168)/(1000-U168))*AO168</f>
        <v>-0.39885940986873913</v>
      </c>
      <c r="F168">
        <f>IF(AZ168&lt;&gt;0,1/(1/AZ168-1/N168),0)</f>
        <v>8.5385027649747425E-2</v>
      </c>
      <c r="G168">
        <f>((BC168-AP168/2)*S168-E168)/(BC168+AP168/2)</f>
        <v>413.5472484250601</v>
      </c>
      <c r="H168">
        <f>AP168*1000</f>
        <v>0.61446357743369873</v>
      </c>
      <c r="I168">
        <f>(AU168-BA168)</f>
        <v>0.73657280946790527</v>
      </c>
      <c r="J168">
        <f>(P168+AT168*D168)</f>
        <v>14.425166469933092</v>
      </c>
      <c r="K168" s="1">
        <v>40.400001525878906</v>
      </c>
      <c r="L168">
        <f>(K168*AI168+AJ168)</f>
        <v>2</v>
      </c>
      <c r="M168" s="1">
        <v>0.5</v>
      </c>
      <c r="N168">
        <f>L168*(M168+1)*(M168+1)/(M168*M168+1)</f>
        <v>3.6</v>
      </c>
      <c r="O168" s="1">
        <v>15.15590763092041</v>
      </c>
      <c r="P168" s="1">
        <v>14.606453895568848</v>
      </c>
      <c r="Q168" s="1">
        <v>15.027499198913574</v>
      </c>
      <c r="R168" s="1">
        <v>409.77682495117187</v>
      </c>
      <c r="S168" s="1">
        <v>410.76339721679687</v>
      </c>
      <c r="T168" s="1">
        <v>4.9094295501708984</v>
      </c>
      <c r="U168" s="1">
        <v>9.0112247467041016</v>
      </c>
      <c r="V168" s="1">
        <v>28.767702102661133</v>
      </c>
      <c r="W168" s="1">
        <v>52.783412933349609</v>
      </c>
      <c r="X168" s="1">
        <v>599.7528076171875</v>
      </c>
      <c r="Y168" s="1">
        <v>0.15760396420955658</v>
      </c>
      <c r="Z168" s="1">
        <v>0.16589890420436859</v>
      </c>
      <c r="AA168" s="1">
        <v>101.2625732421875</v>
      </c>
      <c r="AB168" s="1">
        <v>-3.2907931804656982</v>
      </c>
      <c r="AC168" s="1">
        <v>0.11053883284330368</v>
      </c>
      <c r="AD168" s="1">
        <v>2.2305915132164955E-2</v>
      </c>
      <c r="AE168" s="1">
        <v>2.7000820264220238E-3</v>
      </c>
      <c r="AF168" s="1">
        <v>1.3250020332634449E-2</v>
      </c>
      <c r="AG168" s="1">
        <v>4.2382478713989258E-3</v>
      </c>
      <c r="AH168" s="1">
        <v>1</v>
      </c>
      <c r="AI168" s="1">
        <v>0</v>
      </c>
      <c r="AJ168" s="1">
        <v>2</v>
      </c>
      <c r="AK168" s="1">
        <v>0</v>
      </c>
      <c r="AL168" s="1">
        <v>1</v>
      </c>
      <c r="AM168" s="1">
        <v>0.18999999761581421</v>
      </c>
      <c r="AN168" s="1">
        <v>111115</v>
      </c>
      <c r="AO168">
        <f>X168*0.000001/(K168*0.0001)</f>
        <v>0.14845365964479126</v>
      </c>
      <c r="AP168">
        <f>(U168-T168)/(1000-U168)*AO168</f>
        <v>6.1446357743369872E-4</v>
      </c>
      <c r="AQ168">
        <f>(P168+273.15)</f>
        <v>287.75645389556882</v>
      </c>
      <c r="AR168">
        <f>(O168+273.15)</f>
        <v>288.30590763092039</v>
      </c>
      <c r="AS168">
        <f>(Y168*AK168+Z168*AL168)*AM168</f>
        <v>3.1520791403296222E-2</v>
      </c>
      <c r="AT168">
        <f>((AS168+0.00000010773*(AR168^4-AQ168^4))-AP168*44100)/(L168*0.92*2*29.3+0.00000043092*AQ168^3)</f>
        <v>-0.18128742563575562</v>
      </c>
      <c r="AU168">
        <f>0.61365*EXP(17.502*J168/(240.97+J168))</f>
        <v>1.6490726153828419</v>
      </c>
      <c r="AV168">
        <f>AU168*1000/AA168</f>
        <v>16.285114653750608</v>
      </c>
      <c r="AW168">
        <f>(AV168-U168)</f>
        <v>7.273889907046506</v>
      </c>
      <c r="AX168">
        <f>IF(D168,P168,(O168+P168)/2)</f>
        <v>14.606453895568848</v>
      </c>
      <c r="AY168">
        <f>0.61365*EXP(17.502*AX168/(240.97+AX168))</f>
        <v>1.6685025183270059</v>
      </c>
      <c r="AZ168">
        <f>IF(AW168&lt;&gt;0,(1000-(AV168+U168)/2)/AW168*AP168,0)</f>
        <v>8.3406780358880897E-2</v>
      </c>
      <c r="BA168">
        <f>U168*AA168/1000</f>
        <v>0.91249980591493662</v>
      </c>
      <c r="BB168">
        <f>(AY168-BA168)</f>
        <v>0.75600271241206929</v>
      </c>
      <c r="BC168">
        <f>1/(1.6/F168+1.37/N168)</f>
        <v>5.2303433214267073E-2</v>
      </c>
      <c r="BD168">
        <f>G168*AA168*0.001</f>
        <v>41.876858532747754</v>
      </c>
      <c r="BE168">
        <f>G168/S168</f>
        <v>1.0067772621103188</v>
      </c>
      <c r="BF168">
        <f>(1-AP168*AA168/AU168/F168)*100</f>
        <v>55.810040747448539</v>
      </c>
      <c r="BG168">
        <f>(S168-E168/(N168/1.35))</f>
        <v>410.91296949549763</v>
      </c>
      <c r="BH168">
        <f>E168*BF168/100/BG168</f>
        <v>-5.4172930936222281E-4</v>
      </c>
    </row>
    <row r="169" spans="1:60" x14ac:dyDescent="0.25">
      <c r="A169" s="1" t="s">
        <v>9</v>
      </c>
      <c r="B169" s="1" t="s">
        <v>231</v>
      </c>
    </row>
    <row r="170" spans="1:60" x14ac:dyDescent="0.25">
      <c r="A170" s="1" t="s">
        <v>9</v>
      </c>
      <c r="B170" s="1" t="s">
        <v>232</v>
      </c>
    </row>
    <row r="171" spans="1:60" x14ac:dyDescent="0.25">
      <c r="A171" s="1" t="s">
        <v>9</v>
      </c>
      <c r="B171" s="1" t="s">
        <v>233</v>
      </c>
    </row>
    <row r="172" spans="1:60" x14ac:dyDescent="0.25">
      <c r="A172" s="1" t="s">
        <v>9</v>
      </c>
      <c r="B172" s="1" t="s">
        <v>234</v>
      </c>
    </row>
    <row r="173" spans="1:60" x14ac:dyDescent="0.25">
      <c r="A173" s="1" t="s">
        <v>9</v>
      </c>
      <c r="B173" s="1" t="s">
        <v>235</v>
      </c>
    </row>
    <row r="174" spans="1:60" x14ac:dyDescent="0.25">
      <c r="A174" s="1" t="s">
        <v>9</v>
      </c>
      <c r="B174" s="1" t="s">
        <v>236</v>
      </c>
    </row>
    <row r="175" spans="1:60" x14ac:dyDescent="0.25">
      <c r="A175" s="1" t="s">
        <v>9</v>
      </c>
      <c r="B175" s="1" t="s">
        <v>237</v>
      </c>
    </row>
    <row r="176" spans="1:60" x14ac:dyDescent="0.25">
      <c r="A176" s="1" t="s">
        <v>9</v>
      </c>
      <c r="B176" s="1" t="s">
        <v>238</v>
      </c>
    </row>
    <row r="177" spans="1:60" x14ac:dyDescent="0.25">
      <c r="A177" s="1" t="s">
        <v>9</v>
      </c>
      <c r="B177" s="1" t="s">
        <v>239</v>
      </c>
    </row>
    <row r="178" spans="1:60" x14ac:dyDescent="0.25">
      <c r="A178" s="1">
        <v>57</v>
      </c>
      <c r="B178" s="1" t="s">
        <v>240</v>
      </c>
      <c r="C178" s="1">
        <v>7295.4999999888241</v>
      </c>
      <c r="D178" s="1">
        <v>1</v>
      </c>
      <c r="E178">
        <f t="shared" ref="E178:E183" si="28">(R178-S178*(1000-T178)/(1000-U178))*AO178</f>
        <v>-0.4070196933212315</v>
      </c>
      <c r="F178">
        <f t="shared" ref="F178:F183" si="29">IF(AZ178&lt;&gt;0,1/(1/AZ178-1/N178),0)</f>
        <v>4.1147301569772733E-2</v>
      </c>
      <c r="G178">
        <f t="shared" ref="G178:G183" si="30">((BC178-AP178/2)*S178-E178)/(BC178+AP178/2)</f>
        <v>419.40899075404218</v>
      </c>
      <c r="H178">
        <f t="shared" ref="H178:H183" si="31">AP178*1000</f>
        <v>0.43520129219788045</v>
      </c>
      <c r="I178">
        <f t="shared" ref="I178:I183" si="32">(AU178-BA178)</f>
        <v>1.0712687399540657</v>
      </c>
      <c r="J178">
        <f t="shared" ref="J178:J183" si="33">(P178+AT178*D178)</f>
        <v>14.562334980472453</v>
      </c>
      <c r="K178" s="1">
        <v>12.560000419616699</v>
      </c>
      <c r="L178">
        <f t="shared" ref="L178:L183" si="34">(K178*AI178+AJ178)</f>
        <v>2</v>
      </c>
      <c r="M178" s="1">
        <v>0.5</v>
      </c>
      <c r="N178">
        <f t="shared" ref="N178:N183" si="35">L178*(M178+1)*(M178+1)/(M178*M178+1)</f>
        <v>3.6</v>
      </c>
      <c r="O178" s="1">
        <v>15.154565811157227</v>
      </c>
      <c r="P178" s="1">
        <v>14.683512687683105</v>
      </c>
      <c r="Q178" s="1">
        <v>15.031159400939941</v>
      </c>
      <c r="R178" s="1">
        <v>410.0400390625</v>
      </c>
      <c r="S178" s="1">
        <v>410.51828002929687</v>
      </c>
      <c r="T178" s="1">
        <v>4.9445128440856934</v>
      </c>
      <c r="U178" s="1">
        <v>5.850590705871582</v>
      </c>
      <c r="V178" s="1">
        <v>29.145984649658203</v>
      </c>
      <c r="W178" s="1">
        <v>34.281326293945313</v>
      </c>
      <c r="X178" s="1">
        <v>599.74407958984375</v>
      </c>
      <c r="Y178" s="1">
        <v>0.1444978266954422</v>
      </c>
      <c r="Z178" s="1">
        <v>0.15210297703742981</v>
      </c>
      <c r="AA178" s="1">
        <v>101.26956939697266</v>
      </c>
      <c r="AB178" s="1">
        <v>-3.1236574649810791</v>
      </c>
      <c r="AC178" s="1">
        <v>1.7835203558206558E-2</v>
      </c>
      <c r="AD178" s="1">
        <v>1.970527321100235E-2</v>
      </c>
      <c r="AE178" s="1">
        <v>2.8859362937510014E-3</v>
      </c>
      <c r="AF178" s="1">
        <v>2.2648731246590614E-2</v>
      </c>
      <c r="AG178" s="1">
        <v>2.3928433656692505E-3</v>
      </c>
      <c r="AH178" s="1">
        <v>0.66666668653488159</v>
      </c>
      <c r="AI178" s="1">
        <v>0</v>
      </c>
      <c r="AJ178" s="1">
        <v>2</v>
      </c>
      <c r="AK178" s="1">
        <v>0</v>
      </c>
      <c r="AL178" s="1">
        <v>1</v>
      </c>
      <c r="AM178" s="1">
        <v>0.18999999761581421</v>
      </c>
      <c r="AN178" s="1">
        <v>111115</v>
      </c>
      <c r="AO178">
        <f t="shared" ref="AO178:AO183" si="36">X178*0.000001/(K178*0.0001)</f>
        <v>0.47750323212819323</v>
      </c>
      <c r="AP178">
        <f t="shared" ref="AP178:AP183" si="37">(U178-T178)/(1000-U178)*AO178</f>
        <v>4.3520129219788044E-4</v>
      </c>
      <c r="AQ178">
        <f t="shared" ref="AQ178:AQ183" si="38">(P178+273.15)</f>
        <v>287.83351268768308</v>
      </c>
      <c r="AR178">
        <f t="shared" ref="AR178:AR183" si="39">(O178+273.15)</f>
        <v>288.3045658111572</v>
      </c>
      <c r="AS178">
        <f t="shared" ref="AS178:AS183" si="40">(Y178*AK178+Z178*AL178)*AM178</f>
        <v>2.8899565274469907E-2</v>
      </c>
      <c r="AT178">
        <f t="shared" ref="AT178:AT183" si="41">((AS178+0.00000010773*(AR178^4-AQ178^4))-AP178*44100)/(L178*0.92*2*29.3+0.00000043092*AQ178^3)</f>
        <v>-0.12117770721065285</v>
      </c>
      <c r="AU178">
        <f t="shared" ref="AU178:AU183" si="42">0.61365*EXP(17.502*J178/(240.97+J178))</f>
        <v>1.6637555414556111</v>
      </c>
      <c r="AV178">
        <f t="shared" ref="AV178:AV183" si="43">AU178*1000/AA178</f>
        <v>16.428978135907304</v>
      </c>
      <c r="AW178">
        <f t="shared" ref="AW178:AW183" si="44">(AV178-U178)</f>
        <v>10.578387430035722</v>
      </c>
      <c r="AX178">
        <f t="shared" ref="AX178:AX183" si="45">IF(D178,P178,(O178+P178)/2)</f>
        <v>14.683512687683105</v>
      </c>
      <c r="AY178">
        <f t="shared" ref="AY178:AY183" si="46">0.61365*EXP(17.502*AX178/(240.97+AX178))</f>
        <v>1.6768222178378163</v>
      </c>
      <c r="AZ178">
        <f t="shared" ref="AZ178:AZ183" si="47">IF(AW178&lt;&gt;0,(1000-(AV178+U178)/2)/AW178*AP178,0)</f>
        <v>4.0682310651733271E-2</v>
      </c>
      <c r="BA178">
        <f t="shared" ref="BA178:BA183" si="48">U178*AA178/1000</f>
        <v>0.59248680150154542</v>
      </c>
      <c r="BB178">
        <f t="shared" ref="BB178:BB183" si="49">(AY178-BA178)</f>
        <v>1.0843354163362708</v>
      </c>
      <c r="BC178">
        <f t="shared" ref="BC178:BC183" si="50">1/(1.6/F178+1.37/N178)</f>
        <v>2.5467815790411342E-2</v>
      </c>
      <c r="BD178">
        <f t="shared" ref="BD178:BD183" si="51">G178*AA178*0.001</f>
        <v>42.473367894880738</v>
      </c>
      <c r="BE178">
        <f t="shared" ref="BE178:BE183" si="52">G178/S178</f>
        <v>1.0216572833836066</v>
      </c>
      <c r="BF178">
        <f t="shared" ref="BF178:BF183" si="53">(1-AP178*AA178/AU178/F178)*100</f>
        <v>35.621883715308186</v>
      </c>
      <c r="BG178">
        <f t="shared" ref="BG178:BG183" si="54">(S178-E178/(N178/1.35))</f>
        <v>410.67091241429233</v>
      </c>
      <c r="BH178">
        <f t="shared" ref="BH178:BH183" si="55">E178*BF178/100/BG178</f>
        <v>-3.5305174403739225E-4</v>
      </c>
    </row>
    <row r="179" spans="1:60" x14ac:dyDescent="0.25">
      <c r="A179" s="1">
        <v>58</v>
      </c>
      <c r="B179" s="1" t="s">
        <v>241</v>
      </c>
      <c r="C179" s="1">
        <v>7300.4999998770654</v>
      </c>
      <c r="D179" s="1">
        <v>1</v>
      </c>
      <c r="E179">
        <f t="shared" si="28"/>
        <v>-0.45663041852937891</v>
      </c>
      <c r="F179">
        <f t="shared" si="29"/>
        <v>3.8965874481489915E-2</v>
      </c>
      <c r="G179">
        <f t="shared" si="30"/>
        <v>422.34752817758687</v>
      </c>
      <c r="H179">
        <f t="shared" si="31"/>
        <v>0.4144672484036705</v>
      </c>
      <c r="I179">
        <f t="shared" si="32"/>
        <v>1.0767144015441774</v>
      </c>
      <c r="J179">
        <f t="shared" si="33"/>
        <v>14.574204724173121</v>
      </c>
      <c r="K179" s="1">
        <v>12.560000419616699</v>
      </c>
      <c r="L179">
        <f t="shared" si="34"/>
        <v>2</v>
      </c>
      <c r="M179" s="1">
        <v>0.5</v>
      </c>
      <c r="N179">
        <f t="shared" si="35"/>
        <v>3.6</v>
      </c>
      <c r="O179" s="1">
        <v>15.157983779907227</v>
      </c>
      <c r="P179" s="1">
        <v>14.687731742858887</v>
      </c>
      <c r="Q179" s="1">
        <v>15.028724670410156</v>
      </c>
      <c r="R179" s="1">
        <v>409.97720336914062</v>
      </c>
      <c r="S179" s="1">
        <v>410.57711791992187</v>
      </c>
      <c r="T179" s="1">
        <v>4.9464778900146484</v>
      </c>
      <c r="U179" s="1">
        <v>5.8094282150268555</v>
      </c>
      <c r="V179" s="1">
        <v>29.163169860839844</v>
      </c>
      <c r="W179" s="1">
        <v>34.040615081787109</v>
      </c>
      <c r="X179" s="1">
        <v>599.740966796875</v>
      </c>
      <c r="Y179" s="1">
        <v>0.13041070103645325</v>
      </c>
      <c r="Z179" s="1">
        <v>0.13727442920207977</v>
      </c>
      <c r="AA179" s="1">
        <v>101.26936340332031</v>
      </c>
      <c r="AB179" s="1">
        <v>-3.1236574649810791</v>
      </c>
      <c r="AC179" s="1">
        <v>1.7835203558206558E-2</v>
      </c>
      <c r="AD179" s="1">
        <v>1.970527321100235E-2</v>
      </c>
      <c r="AE179" s="1">
        <v>2.8859362937510014E-3</v>
      </c>
      <c r="AF179" s="1">
        <v>2.2648731246590614E-2</v>
      </c>
      <c r="AG179" s="1">
        <v>2.3928433656692505E-3</v>
      </c>
      <c r="AH179" s="1">
        <v>1</v>
      </c>
      <c r="AI179" s="1">
        <v>0</v>
      </c>
      <c r="AJ179" s="1">
        <v>2</v>
      </c>
      <c r="AK179" s="1">
        <v>0</v>
      </c>
      <c r="AL179" s="1">
        <v>1</v>
      </c>
      <c r="AM179" s="1">
        <v>0.18999999761581421</v>
      </c>
      <c r="AN179" s="1">
        <v>111115</v>
      </c>
      <c r="AO179">
        <f t="shared" si="36"/>
        <v>0.47750075378992507</v>
      </c>
      <c r="AP179">
        <f t="shared" si="37"/>
        <v>4.1446724840367048E-4</v>
      </c>
      <c r="AQ179">
        <f t="shared" si="38"/>
        <v>287.83773174285886</v>
      </c>
      <c r="AR179">
        <f t="shared" si="39"/>
        <v>288.3079837799072</v>
      </c>
      <c r="AS179">
        <f t="shared" si="40"/>
        <v>2.6082141221107413E-2</v>
      </c>
      <c r="AT179">
        <f t="shared" si="41"/>
        <v>-0.11352701868576483</v>
      </c>
      <c r="AU179">
        <f t="shared" si="42"/>
        <v>1.6650314986172345</v>
      </c>
      <c r="AV179">
        <f t="shared" si="43"/>
        <v>16.441611190800113</v>
      </c>
      <c r="AW179">
        <f t="shared" si="44"/>
        <v>10.632182975773258</v>
      </c>
      <c r="AX179">
        <f t="shared" si="45"/>
        <v>14.687731742858887</v>
      </c>
      <c r="AY179">
        <f t="shared" si="46"/>
        <v>1.6772787814589794</v>
      </c>
      <c r="AZ179">
        <f t="shared" si="47"/>
        <v>3.8548629740407105E-2</v>
      </c>
      <c r="BA179">
        <f t="shared" si="48"/>
        <v>0.58831709707305713</v>
      </c>
      <c r="BB179">
        <f t="shared" si="49"/>
        <v>1.0889616843859222</v>
      </c>
      <c r="BC179">
        <f t="shared" si="50"/>
        <v>2.4130036185153837E-2</v>
      </c>
      <c r="BD179">
        <f t="shared" si="51"/>
        <v>42.770865313510114</v>
      </c>
      <c r="BE179">
        <f t="shared" si="52"/>
        <v>1.0286679645404901</v>
      </c>
      <c r="BF179">
        <f t="shared" si="53"/>
        <v>35.306385425575272</v>
      </c>
      <c r="BG179">
        <f t="shared" si="54"/>
        <v>410.74835432687041</v>
      </c>
      <c r="BH179">
        <f t="shared" si="55"/>
        <v>-3.9250235293238105E-4</v>
      </c>
    </row>
    <row r="180" spans="1:60" x14ac:dyDescent="0.25">
      <c r="A180" s="1">
        <v>59</v>
      </c>
      <c r="B180" s="1" t="s">
        <v>242</v>
      </c>
      <c r="C180" s="1">
        <v>7305.4999997653067</v>
      </c>
      <c r="D180" s="1">
        <v>1</v>
      </c>
      <c r="E180">
        <f t="shared" si="28"/>
        <v>-0.50364443152484317</v>
      </c>
      <c r="F180">
        <f t="shared" si="29"/>
        <v>4.0343432428470383E-2</v>
      </c>
      <c r="G180">
        <f t="shared" si="30"/>
        <v>423.55172518656565</v>
      </c>
      <c r="H180">
        <f t="shared" si="31"/>
        <v>0.42860306410707166</v>
      </c>
      <c r="I180">
        <f t="shared" si="32"/>
        <v>1.0758327073941367</v>
      </c>
      <c r="J180">
        <f t="shared" si="33"/>
        <v>14.561368733376861</v>
      </c>
      <c r="K180" s="1">
        <v>12.560000419616699</v>
      </c>
      <c r="L180">
        <f t="shared" si="34"/>
        <v>2</v>
      </c>
      <c r="M180" s="1">
        <v>0.5</v>
      </c>
      <c r="N180">
        <f t="shared" si="35"/>
        <v>3.6</v>
      </c>
      <c r="O180" s="1">
        <v>15.156416893005371</v>
      </c>
      <c r="P180" s="1">
        <v>14.679652214050293</v>
      </c>
      <c r="Q180" s="1">
        <v>15.028354644775391</v>
      </c>
      <c r="R180" s="1">
        <v>409.85659790039062</v>
      </c>
      <c r="S180" s="1">
        <v>410.5428466796875</v>
      </c>
      <c r="T180" s="1">
        <v>4.912135124206543</v>
      </c>
      <c r="U180" s="1">
        <v>5.8045210838317871</v>
      </c>
      <c r="V180" s="1">
        <v>28.801429748535156</v>
      </c>
      <c r="W180" s="1">
        <v>34.017120361328125</v>
      </c>
      <c r="X180" s="1">
        <v>599.7413330078125</v>
      </c>
      <c r="Y180" s="1">
        <v>0.10495059937238693</v>
      </c>
      <c r="Z180" s="1">
        <v>0.11047431081533432</v>
      </c>
      <c r="AA180" s="1">
        <v>101.2691650390625</v>
      </c>
      <c r="AB180" s="1">
        <v>-3.1236574649810791</v>
      </c>
      <c r="AC180" s="1">
        <v>1.7835203558206558E-2</v>
      </c>
      <c r="AD180" s="1">
        <v>1.970527321100235E-2</v>
      </c>
      <c r="AE180" s="1">
        <v>2.8859362937510014E-3</v>
      </c>
      <c r="AF180" s="1">
        <v>2.2648731246590614E-2</v>
      </c>
      <c r="AG180" s="1">
        <v>2.3928433656692505E-3</v>
      </c>
      <c r="AH180" s="1">
        <v>1</v>
      </c>
      <c r="AI180" s="1">
        <v>0</v>
      </c>
      <c r="AJ180" s="1">
        <v>2</v>
      </c>
      <c r="AK180" s="1">
        <v>0</v>
      </c>
      <c r="AL180" s="1">
        <v>1</v>
      </c>
      <c r="AM180" s="1">
        <v>0.18999999761581421</v>
      </c>
      <c r="AN180" s="1">
        <v>111115</v>
      </c>
      <c r="AO180">
        <f t="shared" si="36"/>
        <v>0.47750104535913312</v>
      </c>
      <c r="AP180">
        <f t="shared" si="37"/>
        <v>4.2860306410707165E-4</v>
      </c>
      <c r="AQ180">
        <f t="shared" si="38"/>
        <v>287.82965221405027</v>
      </c>
      <c r="AR180">
        <f t="shared" si="39"/>
        <v>288.30641689300535</v>
      </c>
      <c r="AS180">
        <f t="shared" si="40"/>
        <v>2.0990118791522239E-2</v>
      </c>
      <c r="AT180">
        <f t="shared" si="41"/>
        <v>-0.1182834806734324</v>
      </c>
      <c r="AU180">
        <f t="shared" si="42"/>
        <v>1.6636517110054159</v>
      </c>
      <c r="AV180">
        <f t="shared" si="43"/>
        <v>16.42801844336029</v>
      </c>
      <c r="AW180">
        <f t="shared" si="44"/>
        <v>10.623497359528503</v>
      </c>
      <c r="AX180">
        <f t="shared" si="45"/>
        <v>14.679652214050293</v>
      </c>
      <c r="AY180">
        <f t="shared" si="46"/>
        <v>1.6764045536833472</v>
      </c>
      <c r="AZ180">
        <f t="shared" si="47"/>
        <v>3.9896333804309861E-2</v>
      </c>
      <c r="BA180">
        <f t="shared" si="48"/>
        <v>0.58781900361127915</v>
      </c>
      <c r="BB180">
        <f t="shared" si="49"/>
        <v>1.088585550072068</v>
      </c>
      <c r="BC180">
        <f t="shared" si="50"/>
        <v>2.4974995863370233E-2</v>
      </c>
      <c r="BD180">
        <f t="shared" si="51"/>
        <v>42.892729560497962</v>
      </c>
      <c r="BE180">
        <f t="shared" si="52"/>
        <v>1.0316870178401327</v>
      </c>
      <c r="BF180">
        <f t="shared" si="53"/>
        <v>35.3308363391467</v>
      </c>
      <c r="BG180">
        <f t="shared" si="54"/>
        <v>410.73171334150931</v>
      </c>
      <c r="BH180">
        <f t="shared" si="55"/>
        <v>-4.3323119217072889E-4</v>
      </c>
    </row>
    <row r="181" spans="1:60" x14ac:dyDescent="0.25">
      <c r="A181" s="1">
        <v>60</v>
      </c>
      <c r="B181" s="1" t="s">
        <v>243</v>
      </c>
      <c r="C181" s="1">
        <v>7310.9999996423721</v>
      </c>
      <c r="D181" s="1">
        <v>1</v>
      </c>
      <c r="E181">
        <f t="shared" si="28"/>
        <v>-0.47800846933673452</v>
      </c>
      <c r="F181">
        <f t="shared" si="29"/>
        <v>4.0144857413534081E-2</v>
      </c>
      <c r="G181">
        <f t="shared" si="30"/>
        <v>422.59170746960297</v>
      </c>
      <c r="H181">
        <f t="shared" si="31"/>
        <v>0.42657370720608989</v>
      </c>
      <c r="I181">
        <f t="shared" si="32"/>
        <v>1.0759815376273028</v>
      </c>
      <c r="J181">
        <f t="shared" si="33"/>
        <v>14.55912632204484</v>
      </c>
      <c r="K181" s="1">
        <v>12.560000419616699</v>
      </c>
      <c r="L181">
        <f t="shared" si="34"/>
        <v>2</v>
      </c>
      <c r="M181" s="1">
        <v>0.5</v>
      </c>
      <c r="N181">
        <f t="shared" si="35"/>
        <v>3.6</v>
      </c>
      <c r="O181" s="1">
        <v>15.155117034912109</v>
      </c>
      <c r="P181" s="1">
        <v>14.67648983001709</v>
      </c>
      <c r="Q181" s="1">
        <v>15.028404235839844</v>
      </c>
      <c r="R181" s="1">
        <v>409.87362670898437</v>
      </c>
      <c r="S181" s="1">
        <v>410.50799560546875</v>
      </c>
      <c r="T181" s="1">
        <v>4.9124546051025391</v>
      </c>
      <c r="U181" s="1">
        <v>5.8006634712219238</v>
      </c>
      <c r="V181" s="1">
        <v>28.793558120727539</v>
      </c>
      <c r="W181" s="1">
        <v>33.9884033203125</v>
      </c>
      <c r="X181" s="1">
        <v>599.71112060546875</v>
      </c>
      <c r="Y181" s="1">
        <v>0.10556040704250336</v>
      </c>
      <c r="Z181" s="1">
        <v>0.11111621558666229</v>
      </c>
      <c r="AA181" s="1">
        <v>101.26931762695312</v>
      </c>
      <c r="AB181" s="1">
        <v>-3.1236574649810791</v>
      </c>
      <c r="AC181" s="1">
        <v>1.7835203558206558E-2</v>
      </c>
      <c r="AD181" s="1">
        <v>1.970527321100235E-2</v>
      </c>
      <c r="AE181" s="1">
        <v>2.8859362937510014E-3</v>
      </c>
      <c r="AF181" s="1">
        <v>2.2648731246590614E-2</v>
      </c>
      <c r="AG181" s="1">
        <v>2.3928433656692505E-3</v>
      </c>
      <c r="AH181" s="1">
        <v>1</v>
      </c>
      <c r="AI181" s="1">
        <v>0</v>
      </c>
      <c r="AJ181" s="1">
        <v>2</v>
      </c>
      <c r="AK181" s="1">
        <v>0</v>
      </c>
      <c r="AL181" s="1">
        <v>1</v>
      </c>
      <c r="AM181" s="1">
        <v>0.18999999761581421</v>
      </c>
      <c r="AN181" s="1">
        <v>111115</v>
      </c>
      <c r="AO181">
        <f t="shared" si="36"/>
        <v>0.47747699089947199</v>
      </c>
      <c r="AP181">
        <f t="shared" si="37"/>
        <v>4.2657370720608988E-4</v>
      </c>
      <c r="AQ181">
        <f t="shared" si="38"/>
        <v>287.82648983001707</v>
      </c>
      <c r="AR181">
        <f t="shared" si="39"/>
        <v>288.30511703491209</v>
      </c>
      <c r="AS181">
        <f t="shared" si="40"/>
        <v>2.1112080696544133E-2</v>
      </c>
      <c r="AT181">
        <f t="shared" si="41"/>
        <v>-0.11736350797225055</v>
      </c>
      <c r="AU181">
        <f t="shared" si="42"/>
        <v>1.6634107691415401</v>
      </c>
      <c r="AV181">
        <f t="shared" si="43"/>
        <v>16.425614471592116</v>
      </c>
      <c r="AW181">
        <f t="shared" si="44"/>
        <v>10.624951000370192</v>
      </c>
      <c r="AX181">
        <f t="shared" si="45"/>
        <v>14.67648983001709</v>
      </c>
      <c r="AY181">
        <f t="shared" si="46"/>
        <v>1.6760624838746392</v>
      </c>
      <c r="AZ181">
        <f t="shared" si="47"/>
        <v>3.9702125148780722E-2</v>
      </c>
      <c r="BA181">
        <f t="shared" si="48"/>
        <v>0.58742923151423743</v>
      </c>
      <c r="BB181">
        <f t="shared" si="49"/>
        <v>1.0886332523604016</v>
      </c>
      <c r="BC181">
        <f t="shared" si="50"/>
        <v>2.4853228735253162E-2</v>
      </c>
      <c r="BD181">
        <f t="shared" si="51"/>
        <v>42.795573850255685</v>
      </c>
      <c r="BE181">
        <f t="shared" si="52"/>
        <v>1.0294359963593684</v>
      </c>
      <c r="BF181">
        <f t="shared" si="53"/>
        <v>35.309197551938951</v>
      </c>
      <c r="BG181">
        <f t="shared" si="54"/>
        <v>410.68724878147003</v>
      </c>
      <c r="BH181">
        <f t="shared" si="55"/>
        <v>-4.1097198720897423E-4</v>
      </c>
    </row>
    <row r="182" spans="1:60" x14ac:dyDescent="0.25">
      <c r="A182" s="1">
        <v>61</v>
      </c>
      <c r="B182" s="1" t="s">
        <v>244</v>
      </c>
      <c r="C182" s="1">
        <v>7315.9999995306134</v>
      </c>
      <c r="D182" s="1">
        <v>1</v>
      </c>
      <c r="E182">
        <f t="shared" si="28"/>
        <v>-0.46371699416135487</v>
      </c>
      <c r="F182">
        <f t="shared" si="29"/>
        <v>3.9949144668577144E-2</v>
      </c>
      <c r="G182">
        <f t="shared" si="30"/>
        <v>422.08335622267236</v>
      </c>
      <c r="H182">
        <f t="shared" si="31"/>
        <v>0.42461393402771574</v>
      </c>
      <c r="I182">
        <f t="shared" si="32"/>
        <v>1.0762258447374098</v>
      </c>
      <c r="J182">
        <f t="shared" si="33"/>
        <v>14.557457553630684</v>
      </c>
      <c r="K182" s="1">
        <v>12.560000419616699</v>
      </c>
      <c r="L182">
        <f t="shared" si="34"/>
        <v>2</v>
      </c>
      <c r="M182" s="1">
        <v>0.5</v>
      </c>
      <c r="N182">
        <f t="shared" si="35"/>
        <v>3.6</v>
      </c>
      <c r="O182" s="1">
        <v>15.154021263122559</v>
      </c>
      <c r="P182" s="1">
        <v>14.673946380615234</v>
      </c>
      <c r="Q182" s="1">
        <v>15.028829574584961</v>
      </c>
      <c r="R182" s="1">
        <v>409.87509155273437</v>
      </c>
      <c r="S182" s="1">
        <v>410.48123168945312</v>
      </c>
      <c r="T182" s="1">
        <v>4.9123835563659668</v>
      </c>
      <c r="U182" s="1">
        <v>5.796506404876709</v>
      </c>
      <c r="V182" s="1">
        <v>28.782627105712891</v>
      </c>
      <c r="W182" s="1">
        <v>33.967029571533203</v>
      </c>
      <c r="X182" s="1">
        <v>599.71728515625</v>
      </c>
      <c r="Y182" s="1">
        <v>0.11599162220954895</v>
      </c>
      <c r="Z182" s="1">
        <v>0.12209644913673401</v>
      </c>
      <c r="AA182" s="1">
        <v>101.26886749267578</v>
      </c>
      <c r="AB182" s="1">
        <v>-3.1236574649810791</v>
      </c>
      <c r="AC182" s="1">
        <v>1.7835203558206558E-2</v>
      </c>
      <c r="AD182" s="1">
        <v>1.970527321100235E-2</v>
      </c>
      <c r="AE182" s="1">
        <v>2.8859362937510014E-3</v>
      </c>
      <c r="AF182" s="1">
        <v>2.2648731246590614E-2</v>
      </c>
      <c r="AG182" s="1">
        <v>2.3928433656692505E-3</v>
      </c>
      <c r="AH182" s="1">
        <v>1</v>
      </c>
      <c r="AI182" s="1">
        <v>0</v>
      </c>
      <c r="AJ182" s="1">
        <v>2</v>
      </c>
      <c r="AK182" s="1">
        <v>0</v>
      </c>
      <c r="AL182" s="1">
        <v>1</v>
      </c>
      <c r="AM182" s="1">
        <v>0.18999999761581421</v>
      </c>
      <c r="AN182" s="1">
        <v>111115</v>
      </c>
      <c r="AO182">
        <f t="shared" si="36"/>
        <v>0.47748189898114024</v>
      </c>
      <c r="AP182">
        <f t="shared" si="37"/>
        <v>4.2461393402771575E-4</v>
      </c>
      <c r="AQ182">
        <f t="shared" si="38"/>
        <v>287.82394638061521</v>
      </c>
      <c r="AR182">
        <f t="shared" si="39"/>
        <v>288.30402126312254</v>
      </c>
      <c r="AS182">
        <f t="shared" si="40"/>
        <v>2.3198325044878843E-2</v>
      </c>
      <c r="AT182">
        <f t="shared" si="41"/>
        <v>-0.11648882698454982</v>
      </c>
      <c r="AU182">
        <f t="shared" si="42"/>
        <v>1.6632314837733158</v>
      </c>
      <c r="AV182">
        <f t="shared" si="43"/>
        <v>16.42391709271962</v>
      </c>
      <c r="AW182">
        <f t="shared" si="44"/>
        <v>10.627410687842911</v>
      </c>
      <c r="AX182">
        <f t="shared" si="45"/>
        <v>14.673946380615234</v>
      </c>
      <c r="AY182">
        <f t="shared" si="46"/>
        <v>1.6757874076995709</v>
      </c>
      <c r="AZ182">
        <f t="shared" si="47"/>
        <v>3.9510695092409724E-2</v>
      </c>
      <c r="BA182">
        <f t="shared" si="48"/>
        <v>0.58700563903590597</v>
      </c>
      <c r="BB182">
        <f t="shared" si="49"/>
        <v>1.0887817686636649</v>
      </c>
      <c r="BC182">
        <f t="shared" si="50"/>
        <v>2.4733205615658817E-2</v>
      </c>
      <c r="BD182">
        <f t="shared" si="51"/>
        <v>42.743903472177678</v>
      </c>
      <c r="BE182">
        <f t="shared" si="52"/>
        <v>1.0282646894365117</v>
      </c>
      <c r="BF182">
        <f t="shared" si="53"/>
        <v>35.284246457110932</v>
      </c>
      <c r="BG182">
        <f t="shared" si="54"/>
        <v>410.65512556226361</v>
      </c>
      <c r="BH182">
        <f t="shared" si="55"/>
        <v>-3.9843420159281858E-4</v>
      </c>
    </row>
    <row r="183" spans="1:60" x14ac:dyDescent="0.25">
      <c r="A183" s="1">
        <v>62</v>
      </c>
      <c r="B183" s="1" t="s">
        <v>245</v>
      </c>
      <c r="C183" s="1">
        <v>7320.9999994188547</v>
      </c>
      <c r="D183" s="1">
        <v>1</v>
      </c>
      <c r="E183">
        <f t="shared" si="28"/>
        <v>-0.4491797692438973</v>
      </c>
      <c r="F183">
        <f t="shared" si="29"/>
        <v>3.9719796089030465E-2</v>
      </c>
      <c r="G183">
        <f t="shared" si="30"/>
        <v>421.57651992225021</v>
      </c>
      <c r="H183">
        <f t="shared" si="31"/>
        <v>0.42236968170426914</v>
      </c>
      <c r="I183">
        <f t="shared" si="32"/>
        <v>1.0766516981993313</v>
      </c>
      <c r="J183">
        <f t="shared" si="33"/>
        <v>14.557146101534567</v>
      </c>
      <c r="K183" s="1">
        <v>12.560000419616699</v>
      </c>
      <c r="L183">
        <f t="shared" si="34"/>
        <v>2</v>
      </c>
      <c r="M183" s="1">
        <v>0.5</v>
      </c>
      <c r="N183">
        <f t="shared" si="35"/>
        <v>3.6</v>
      </c>
      <c r="O183" s="1">
        <v>15.15330696105957</v>
      </c>
      <c r="P183" s="1">
        <v>14.672796249389648</v>
      </c>
      <c r="Q183" s="1">
        <v>15.028992652893066</v>
      </c>
      <c r="R183" s="1">
        <v>409.87896728515625</v>
      </c>
      <c r="S183" s="1">
        <v>410.45660400390625</v>
      </c>
      <c r="T183" s="1">
        <v>4.9125418663024902</v>
      </c>
      <c r="U183" s="1">
        <v>5.7919821739196777</v>
      </c>
      <c r="V183" s="1">
        <v>28.784215927124023</v>
      </c>
      <c r="W183" s="1">
        <v>33.941280364990234</v>
      </c>
      <c r="X183" s="1">
        <v>599.7265625</v>
      </c>
      <c r="Y183" s="1">
        <v>9.4234265387058258E-2</v>
      </c>
      <c r="Z183" s="1">
        <v>9.9193960428237915E-2</v>
      </c>
      <c r="AA183" s="1">
        <v>101.26866912841797</v>
      </c>
      <c r="AB183" s="1">
        <v>-3.1236574649810791</v>
      </c>
      <c r="AC183" s="1">
        <v>1.7835203558206558E-2</v>
      </c>
      <c r="AD183" s="1">
        <v>1.970527321100235E-2</v>
      </c>
      <c r="AE183" s="1">
        <v>2.8859362937510014E-3</v>
      </c>
      <c r="AF183" s="1">
        <v>2.2648731246590614E-2</v>
      </c>
      <c r="AG183" s="1">
        <v>2.3928433656692505E-3</v>
      </c>
      <c r="AH183" s="1">
        <v>1</v>
      </c>
      <c r="AI183" s="1">
        <v>0</v>
      </c>
      <c r="AJ183" s="1">
        <v>2</v>
      </c>
      <c r="AK183" s="1">
        <v>0</v>
      </c>
      <c r="AL183" s="1">
        <v>1</v>
      </c>
      <c r="AM183" s="1">
        <v>0.18999999761581421</v>
      </c>
      <c r="AN183" s="1">
        <v>111115</v>
      </c>
      <c r="AO183">
        <f t="shared" si="36"/>
        <v>0.4774892854010766</v>
      </c>
      <c r="AP183">
        <f t="shared" si="37"/>
        <v>4.2236968170426912E-4</v>
      </c>
      <c r="AQ183">
        <f t="shared" si="38"/>
        <v>287.82279624938963</v>
      </c>
      <c r="AR183">
        <f t="shared" si="39"/>
        <v>288.30330696105955</v>
      </c>
      <c r="AS183">
        <f t="shared" si="40"/>
        <v>1.8846852244868373E-2</v>
      </c>
      <c r="AT183">
        <f t="shared" si="41"/>
        <v>-0.11565014785508124</v>
      </c>
      <c r="AU183">
        <f t="shared" si="42"/>
        <v>1.6631980245676981</v>
      </c>
      <c r="AV183">
        <f t="shared" si="43"/>
        <v>16.423618863388146</v>
      </c>
      <c r="AW183">
        <f t="shared" si="44"/>
        <v>10.631636689468468</v>
      </c>
      <c r="AX183">
        <f t="shared" si="45"/>
        <v>14.672796249389648</v>
      </c>
      <c r="AY183">
        <f t="shared" si="46"/>
        <v>1.6756630330743447</v>
      </c>
      <c r="AZ183">
        <f t="shared" si="47"/>
        <v>3.9286339040207806E-2</v>
      </c>
      <c r="BA183">
        <f t="shared" si="48"/>
        <v>0.5865463263683669</v>
      </c>
      <c r="BB183">
        <f t="shared" si="49"/>
        <v>1.0891167067059779</v>
      </c>
      <c r="BC183">
        <f t="shared" si="50"/>
        <v>2.4592540842213056E-2</v>
      </c>
      <c r="BD183">
        <f t="shared" si="51"/>
        <v>42.69249310831627</v>
      </c>
      <c r="BE183">
        <f t="shared" si="52"/>
        <v>1.0270915751138412</v>
      </c>
      <c r="BF183">
        <f t="shared" si="53"/>
        <v>35.25341481637799</v>
      </c>
      <c r="BG183">
        <f t="shared" si="54"/>
        <v>410.62504641737269</v>
      </c>
      <c r="BH183">
        <f t="shared" si="55"/>
        <v>-3.8563455567161683E-4</v>
      </c>
    </row>
    <row r="184" spans="1:60" x14ac:dyDescent="0.25">
      <c r="A184" s="1" t="s">
        <v>9</v>
      </c>
      <c r="B184" s="1" t="s">
        <v>246</v>
      </c>
    </row>
    <row r="185" spans="1:60" x14ac:dyDescent="0.25">
      <c r="A185" s="1" t="s">
        <v>9</v>
      </c>
      <c r="B185" s="1" t="s">
        <v>247</v>
      </c>
    </row>
    <row r="186" spans="1:60" x14ac:dyDescent="0.25">
      <c r="A186" s="1" t="s">
        <v>9</v>
      </c>
      <c r="B186" s="1" t="s">
        <v>248</v>
      </c>
    </row>
    <row r="187" spans="1:60" x14ac:dyDescent="0.25">
      <c r="A187" s="1" t="s">
        <v>9</v>
      </c>
      <c r="B187" s="1" t="s">
        <v>249</v>
      </c>
    </row>
    <row r="188" spans="1:60" x14ac:dyDescent="0.25">
      <c r="A188" s="1" t="s">
        <v>9</v>
      </c>
      <c r="B188" s="1" t="s">
        <v>250</v>
      </c>
    </row>
    <row r="189" spans="1:60" x14ac:dyDescent="0.25">
      <c r="A189" s="1" t="s">
        <v>9</v>
      </c>
      <c r="B189" s="1" t="s">
        <v>251</v>
      </c>
    </row>
    <row r="190" spans="1:60" x14ac:dyDescent="0.25">
      <c r="A190" s="1" t="s">
        <v>9</v>
      </c>
      <c r="B190" s="1" t="s">
        <v>252</v>
      </c>
    </row>
    <row r="191" spans="1:60" x14ac:dyDescent="0.25">
      <c r="A191" s="1" t="s">
        <v>9</v>
      </c>
      <c r="B191" s="1" t="s">
        <v>253</v>
      </c>
    </row>
    <row r="192" spans="1:60" x14ac:dyDescent="0.25">
      <c r="A192" s="1" t="s">
        <v>9</v>
      </c>
      <c r="B192" s="1" t="s">
        <v>254</v>
      </c>
    </row>
    <row r="193" spans="1:60" x14ac:dyDescent="0.25">
      <c r="A193" s="1" t="s">
        <v>9</v>
      </c>
      <c r="B193" s="1" t="s">
        <v>255</v>
      </c>
    </row>
    <row r="194" spans="1:60" x14ac:dyDescent="0.25">
      <c r="A194" s="1">
        <v>63</v>
      </c>
      <c r="B194" s="1" t="s">
        <v>256</v>
      </c>
      <c r="C194" s="1">
        <v>8572.4999999888241</v>
      </c>
      <c r="D194" s="1">
        <v>1</v>
      </c>
      <c r="E194">
        <f>(R194-S194*(1000-T194)/(1000-U194))*AO194</f>
        <v>-0.76609029188034938</v>
      </c>
      <c r="F194">
        <f>IF(AZ194&lt;&gt;0,1/(1/AZ194-1/N194),0)</f>
        <v>2.4831316876440652E-2</v>
      </c>
      <c r="G194">
        <f>((BC194-AP194/2)*S194-E194)/(BC194+AP194/2)</f>
        <v>450.86936983958338</v>
      </c>
      <c r="H194">
        <f>AP194*1000</f>
        <v>0.38377645069908617</v>
      </c>
      <c r="I194">
        <f>(AU194-BA194)</f>
        <v>1.5522439863011768</v>
      </c>
      <c r="J194">
        <f>(P194+AT194*D194)</f>
        <v>19.794094529997594</v>
      </c>
      <c r="K194" s="1">
        <v>21.280000686645508</v>
      </c>
      <c r="L194">
        <f>(K194*AI194+AJ194)</f>
        <v>2</v>
      </c>
      <c r="M194" s="1">
        <v>0.5</v>
      </c>
      <c r="N194">
        <f>L194*(M194+1)*(M194+1)/(M194*M194+1)</f>
        <v>3.6</v>
      </c>
      <c r="O194" s="1">
        <v>20.217086791992187</v>
      </c>
      <c r="P194" s="1">
        <v>19.908283233642578</v>
      </c>
      <c r="Q194" s="1">
        <v>20.074899673461914</v>
      </c>
      <c r="R194" s="1">
        <v>409.7884521484375</v>
      </c>
      <c r="S194" s="1">
        <v>411.94607543945312</v>
      </c>
      <c r="T194" s="1">
        <v>6.1973528861999512</v>
      </c>
      <c r="U194" s="1">
        <v>7.5489988327026367</v>
      </c>
      <c r="V194" s="1">
        <v>26.579183578491211</v>
      </c>
      <c r="W194" s="1">
        <v>32.15301513671875</v>
      </c>
      <c r="X194" s="1">
        <v>599.6475830078125</v>
      </c>
      <c r="Y194" s="1">
        <v>9.6514046192169189E-2</v>
      </c>
      <c r="Z194" s="1">
        <v>0.1015937402844429</v>
      </c>
      <c r="AA194" s="1">
        <v>101.28688049316406</v>
      </c>
      <c r="AB194" s="1">
        <v>-2.8570818901062012</v>
      </c>
      <c r="AC194" s="1">
        <v>1.2279859744012356E-2</v>
      </c>
      <c r="AD194" s="1">
        <v>2.8032151982188225E-2</v>
      </c>
      <c r="AE194" s="1">
        <v>4.2746299877762794E-3</v>
      </c>
      <c r="AF194" s="1">
        <v>2.9564442113041878E-2</v>
      </c>
      <c r="AG194" s="1">
        <v>3.4661681856960058E-3</v>
      </c>
      <c r="AH194" s="1">
        <v>0.66666668653488159</v>
      </c>
      <c r="AI194" s="1">
        <v>0</v>
      </c>
      <c r="AJ194" s="1">
        <v>2</v>
      </c>
      <c r="AK194" s="1">
        <v>0</v>
      </c>
      <c r="AL194" s="1">
        <v>1</v>
      </c>
      <c r="AM194" s="1">
        <v>0.18999999761581421</v>
      </c>
      <c r="AN194" s="1">
        <v>111115</v>
      </c>
      <c r="AO194">
        <f>X194*0.000001/(K194*0.0001)</f>
        <v>0.28178926863669124</v>
      </c>
      <c r="AP194">
        <f>(U194-T194)/(1000-U194)*AO194</f>
        <v>3.8377645069908619E-4</v>
      </c>
      <c r="AQ194">
        <f>(P194+273.15)</f>
        <v>293.05828323364256</v>
      </c>
      <c r="AR194">
        <f>(O194+273.15)</f>
        <v>293.36708679199216</v>
      </c>
      <c r="AS194">
        <f>(Y194*AK194+Z194*AL194)*AM194</f>
        <v>1.9302810411825799E-2</v>
      </c>
      <c r="AT194">
        <f>((AS194+0.00000010773*(AR194^4-AQ194^4))-AP194*44100)/(L194*0.92*2*29.3+0.00000043092*AQ194^3)</f>
        <v>-0.11418870364498548</v>
      </c>
      <c r="AU194">
        <f>0.61365*EXP(17.502*J194/(240.97+J194))</f>
        <v>2.3168585289121637</v>
      </c>
      <c r="AV194">
        <f>AU194*1000/AA194</f>
        <v>22.874221396013183</v>
      </c>
      <c r="AW194">
        <f>(AV194-U194)</f>
        <v>15.325222563310547</v>
      </c>
      <c r="AX194">
        <f>IF(D194,P194,(O194+P194)/2)</f>
        <v>19.908283233642578</v>
      </c>
      <c r="AY194">
        <f>0.61365*EXP(17.502*AX194/(240.97+AX194))</f>
        <v>2.3333183740728862</v>
      </c>
      <c r="AZ194">
        <f>IF(AW194&lt;&gt;0,(1000-(AV194+U194)/2)/AW194*AP194,0)</f>
        <v>2.466121398228735E-2</v>
      </c>
      <c r="BA194">
        <f>U194*AA194/1000</f>
        <v>0.76461454261098694</v>
      </c>
      <c r="BB194">
        <f>(AY194-BA194)</f>
        <v>1.5687038314618993</v>
      </c>
      <c r="BC194">
        <f>1/(1.6/F194+1.37/N194)</f>
        <v>1.5428451690347428E-2</v>
      </c>
      <c r="BD194">
        <f>G194*AA194*0.001</f>
        <v>45.667151980970068</v>
      </c>
      <c r="BE194">
        <f>G194/S194</f>
        <v>1.0944863823708186</v>
      </c>
      <c r="BF194">
        <f>(1-AP194*AA194/AU194/F194)*100</f>
        <v>32.433371335262287</v>
      </c>
      <c r="BG194">
        <f>(S194-E194/(N194/1.35))</f>
        <v>412.23335929890828</v>
      </c>
      <c r="BH194">
        <f>E194*BF194/100/BG194</f>
        <v>-6.027384817946888E-4</v>
      </c>
    </row>
    <row r="195" spans="1:60" x14ac:dyDescent="0.25">
      <c r="A195" s="1">
        <v>64</v>
      </c>
      <c r="B195" s="1" t="s">
        <v>257</v>
      </c>
      <c r="C195" s="1">
        <v>8577.4999998770654</v>
      </c>
      <c r="D195" s="1">
        <v>1</v>
      </c>
      <c r="E195">
        <f>(R195-S195*(1000-T195)/(1000-U195))*AO195</f>
        <v>-0.79412670846077205</v>
      </c>
      <c r="F195">
        <f>IF(AZ195&lt;&gt;0,1/(1/AZ195-1/N195),0)</f>
        <v>2.3817678764241651E-2</v>
      </c>
      <c r="G195">
        <f>((BC195-AP195/2)*S195-E195)/(BC195+AP195/2)</f>
        <v>454.7142206747734</v>
      </c>
      <c r="H195">
        <f>AP195*1000</f>
        <v>0.36924044523637539</v>
      </c>
      <c r="I195">
        <f>(AU195-BA195)</f>
        <v>1.5565785252057909</v>
      </c>
      <c r="J195">
        <f>(P195+AT195*D195)</f>
        <v>19.806381308302022</v>
      </c>
      <c r="K195" s="1">
        <v>21.280000686645508</v>
      </c>
      <c r="L195">
        <f>(K195*AI195+AJ195)</f>
        <v>2</v>
      </c>
      <c r="M195" s="1">
        <v>0.5</v>
      </c>
      <c r="N195">
        <f>L195*(M195+1)*(M195+1)/(M195*M195+1)</f>
        <v>3.6</v>
      </c>
      <c r="O195" s="1">
        <v>20.222202301025391</v>
      </c>
      <c r="P195" s="1">
        <v>19.91533088684082</v>
      </c>
      <c r="Q195" s="1">
        <v>20.080621719360352</v>
      </c>
      <c r="R195" s="1">
        <v>409.59503173828125</v>
      </c>
      <c r="S195" s="1">
        <v>411.87347412109375</v>
      </c>
      <c r="T195" s="1">
        <v>6.2231779098510742</v>
      </c>
      <c r="U195" s="1">
        <v>7.5236501693725586</v>
      </c>
      <c r="V195" s="1">
        <v>26.687446594238281</v>
      </c>
      <c r="W195" s="1">
        <v>32.041465759277344</v>
      </c>
      <c r="X195" s="1">
        <v>599.6529541015625</v>
      </c>
      <c r="Y195" s="1">
        <v>0.10343249142169952</v>
      </c>
      <c r="Z195" s="1">
        <v>0.1088763102889061</v>
      </c>
      <c r="AA195" s="1">
        <v>101.28676605224609</v>
      </c>
      <c r="AB195" s="1">
        <v>-2.8570818901062012</v>
      </c>
      <c r="AC195" s="1">
        <v>1.2279859744012356E-2</v>
      </c>
      <c r="AD195" s="1">
        <v>2.8032151982188225E-2</v>
      </c>
      <c r="AE195" s="1">
        <v>4.2746299877762794E-3</v>
      </c>
      <c r="AF195" s="1">
        <v>2.9564442113041878E-2</v>
      </c>
      <c r="AG195" s="1">
        <v>3.4661681856960058E-3</v>
      </c>
      <c r="AH195" s="1">
        <v>1</v>
      </c>
      <c r="AI195" s="1">
        <v>0</v>
      </c>
      <c r="AJ195" s="1">
        <v>2</v>
      </c>
      <c r="AK195" s="1">
        <v>0</v>
      </c>
      <c r="AL195" s="1">
        <v>1</v>
      </c>
      <c r="AM195" s="1">
        <v>0.18999999761581421</v>
      </c>
      <c r="AN195" s="1">
        <v>111115</v>
      </c>
      <c r="AO195">
        <f>X195*0.000001/(K195*0.0001)</f>
        <v>0.28179179264683069</v>
      </c>
      <c r="AP195">
        <f>(U195-T195)/(1000-U195)*AO195</f>
        <v>3.6924044523637539E-4</v>
      </c>
      <c r="AQ195">
        <f>(P195+273.15)</f>
        <v>293.0653308868408</v>
      </c>
      <c r="AR195">
        <f>(O195+273.15)</f>
        <v>293.37220230102537</v>
      </c>
      <c r="AS195">
        <f>(Y195*AK195+Z195*AL195)*AM195</f>
        <v>2.0686498695310807E-2</v>
      </c>
      <c r="AT195">
        <f>((AS195+0.00000010773*(AR195^4-AQ195^4))-AP195*44100)/(L195*0.92*2*29.3+0.00000043092*AQ195^3)</f>
        <v>-0.10894957853879807</v>
      </c>
      <c r="AU195">
        <f>0.61365*EXP(17.502*J195/(240.97+J195))</f>
        <v>2.318624719769971</v>
      </c>
      <c r="AV195">
        <f>AU195*1000/AA195</f>
        <v>22.89168476930115</v>
      </c>
      <c r="AW195">
        <f>(AV195-U195)</f>
        <v>15.368034599928592</v>
      </c>
      <c r="AX195">
        <f>IF(D195,P195,(O195+P195)/2)</f>
        <v>19.91533088684082</v>
      </c>
      <c r="AY195">
        <f>0.61365*EXP(17.502*AX195/(240.97+AX195))</f>
        <v>2.3343376140095762</v>
      </c>
      <c r="AZ195">
        <f>IF(AW195&lt;&gt;0,(1000-(AV195+U195)/2)/AW195*AP195,0)</f>
        <v>2.3661136169662207E-2</v>
      </c>
      <c r="BA195">
        <f>U195*AA195/1000</f>
        <v>0.76204619456417999</v>
      </c>
      <c r="BB195">
        <f>(AY195-BA195)</f>
        <v>1.5722914194453961</v>
      </c>
      <c r="BC195">
        <f>1/(1.6/F195+1.37/N195)</f>
        <v>1.4802195254342745E-2</v>
      </c>
      <c r="BD195">
        <f>G195*AA195*0.001</f>
        <v>46.056532890115179</v>
      </c>
      <c r="BE195">
        <f>G195/S195</f>
        <v>1.1040143375222173</v>
      </c>
      <c r="BF195">
        <f>(1-AP195*AA195/AU195/F195)*100</f>
        <v>32.277641311983508</v>
      </c>
      <c r="BG195">
        <f>(S195-E195/(N195/1.35))</f>
        <v>412.17127163676656</v>
      </c>
      <c r="BH195">
        <f>E195*BF195/100/BG195</f>
        <v>-6.2189043283327231E-4</v>
      </c>
    </row>
    <row r="196" spans="1:60" x14ac:dyDescent="0.25">
      <c r="A196" s="1">
        <v>65</v>
      </c>
      <c r="B196" s="1" t="s">
        <v>258</v>
      </c>
      <c r="C196" s="1">
        <v>8582.9999997541308</v>
      </c>
      <c r="D196" s="1">
        <v>1</v>
      </c>
      <c r="E196">
        <f>(R196-S196*(1000-T196)/(1000-U196))*AO196</f>
        <v>-0.81177916080629009</v>
      </c>
      <c r="F196">
        <f>IF(AZ196&lt;&gt;0,1/(1/AZ196-1/N196),0)</f>
        <v>2.3807539719636745E-2</v>
      </c>
      <c r="G196">
        <f>((BC196-AP196/2)*S196-E196)/(BC196+AP196/2)</f>
        <v>455.85536408794496</v>
      </c>
      <c r="H196">
        <f>AP196*1000</f>
        <v>0.36963230122077728</v>
      </c>
      <c r="I196">
        <f>(AU196-BA196)</f>
        <v>1.5588960464689141</v>
      </c>
      <c r="J196">
        <f>(P196+AT196*D196)</f>
        <v>19.809436810998452</v>
      </c>
      <c r="K196" s="1">
        <v>21.280000686645508</v>
      </c>
      <c r="L196">
        <f>(K196*AI196+AJ196)</f>
        <v>2</v>
      </c>
      <c r="M196" s="1">
        <v>0.5</v>
      </c>
      <c r="N196">
        <f>L196*(M196+1)*(M196+1)/(M196*M196+1)</f>
        <v>3.6</v>
      </c>
      <c r="O196" s="1">
        <v>20.2252197265625</v>
      </c>
      <c r="P196" s="1">
        <v>19.918569564819336</v>
      </c>
      <c r="Q196" s="1">
        <v>20.077068328857422</v>
      </c>
      <c r="R196" s="1">
        <v>409.48800659179687</v>
      </c>
      <c r="S196" s="1">
        <v>411.82858276367188</v>
      </c>
      <c r="T196" s="1">
        <v>6.203251838684082</v>
      </c>
      <c r="U196" s="1">
        <v>7.5051307678222656</v>
      </c>
      <c r="V196" s="1">
        <v>26.417900085449219</v>
      </c>
      <c r="W196" s="1">
        <v>31.958450317382812</v>
      </c>
      <c r="X196" s="1">
        <v>599.65191650390625</v>
      </c>
      <c r="Y196" s="1">
        <v>9.2437863349914551E-2</v>
      </c>
      <c r="Z196" s="1">
        <v>9.7303017973899841E-2</v>
      </c>
      <c r="AA196" s="1">
        <v>101.28645324707031</v>
      </c>
      <c r="AB196" s="1">
        <v>-2.8570818901062012</v>
      </c>
      <c r="AC196" s="1">
        <v>1.2279859744012356E-2</v>
      </c>
      <c r="AD196" s="1">
        <v>2.8032151982188225E-2</v>
      </c>
      <c r="AE196" s="1">
        <v>4.2746299877762794E-3</v>
      </c>
      <c r="AF196" s="1">
        <v>2.9564442113041878E-2</v>
      </c>
      <c r="AG196" s="1">
        <v>3.4661681856960058E-3</v>
      </c>
      <c r="AH196" s="1">
        <v>1</v>
      </c>
      <c r="AI196" s="1">
        <v>0</v>
      </c>
      <c r="AJ196" s="1">
        <v>2</v>
      </c>
      <c r="AK196" s="1">
        <v>0</v>
      </c>
      <c r="AL196" s="1">
        <v>1</v>
      </c>
      <c r="AM196" s="1">
        <v>0.18999999761581421</v>
      </c>
      <c r="AN196" s="1">
        <v>111115</v>
      </c>
      <c r="AO196">
        <f>X196*0.000001/(K196*0.0001)</f>
        <v>0.28179130505396277</v>
      </c>
      <c r="AP196">
        <f>(U196-T196)/(1000-U196)*AO196</f>
        <v>3.6963230122077727E-4</v>
      </c>
      <c r="AQ196">
        <f>(P196+273.15)</f>
        <v>293.06856956481931</v>
      </c>
      <c r="AR196">
        <f>(O196+273.15)</f>
        <v>293.37521972656248</v>
      </c>
      <c r="AS196">
        <f>(Y196*AK196+Z196*AL196)*AM196</f>
        <v>1.8487573183052497E-2</v>
      </c>
      <c r="AT196">
        <f>((AS196+0.00000010773*(AR196^4-AQ196^4))-AP196*44100)/(L196*0.92*2*29.3+0.00000043092*AQ196^3)</f>
        <v>-0.1091327538208835</v>
      </c>
      <c r="AU196">
        <f>0.61365*EXP(17.502*J196/(240.97+J196))</f>
        <v>2.319064123097093</v>
      </c>
      <c r="AV196">
        <f>AU196*1000/AA196</f>
        <v>22.896093690240566</v>
      </c>
      <c r="AW196">
        <f>(AV196-U196)</f>
        <v>15.3909629224183</v>
      </c>
      <c r="AX196">
        <f>IF(D196,P196,(O196+P196)/2)</f>
        <v>19.918569564819336</v>
      </c>
      <c r="AY196">
        <f>0.61365*EXP(17.502*AX196/(240.97+AX196))</f>
        <v>2.3348061262701907</v>
      </c>
      <c r="AZ196">
        <f>IF(AW196&lt;&gt;0,(1000-(AV196+U196)/2)/AW196*AP196,0)</f>
        <v>2.3651129937580291E-2</v>
      </c>
      <c r="BA196">
        <f>U196*AA196/1000</f>
        <v>0.76016807662817887</v>
      </c>
      <c r="BB196">
        <f>(AY196-BA196)</f>
        <v>1.5746380496420118</v>
      </c>
      <c r="BC196">
        <f>1/(1.6/F196+1.37/N196)</f>
        <v>1.4795929527639636E-2</v>
      </c>
      <c r="BD196">
        <f>G196*AA196*0.001</f>
        <v>46.171973022119857</v>
      </c>
      <c r="BE196">
        <f>G196/S196</f>
        <v>1.1069055989966046</v>
      </c>
      <c r="BF196">
        <f>(1-AP196*AA196/AU196/F196)*100</f>
        <v>32.189959309213002</v>
      </c>
      <c r="BG196">
        <f>(S196-E196/(N196/1.35))</f>
        <v>412.13299994897426</v>
      </c>
      <c r="BH196">
        <f>E196*BF196/100/BG196</f>
        <v>-6.3404624617919029E-4</v>
      </c>
    </row>
    <row r="197" spans="1:60" x14ac:dyDescent="0.25">
      <c r="A197" s="1">
        <v>66</v>
      </c>
      <c r="B197" s="1" t="s">
        <v>259</v>
      </c>
      <c r="C197" s="1">
        <v>8587.9999996423721</v>
      </c>
      <c r="D197" s="1">
        <v>1</v>
      </c>
      <c r="E197">
        <f>(R197-S197*(1000-T197)/(1000-U197))*AO197</f>
        <v>-0.79012382744368082</v>
      </c>
      <c r="F197">
        <f>IF(AZ197&lt;&gt;0,1/(1/AZ197-1/N197),0)</f>
        <v>2.355862721454037E-2</v>
      </c>
      <c r="G197">
        <f>((BC197-AP197/2)*S197-E197)/(BC197+AP197/2)</f>
        <v>454.95566866972501</v>
      </c>
      <c r="H197">
        <f>AP197*1000</f>
        <v>0.36595316131387146</v>
      </c>
      <c r="I197">
        <f>(AU197-BA197)</f>
        <v>1.5595830690812122</v>
      </c>
      <c r="J197">
        <f>(P197+AT197*D197)</f>
        <v>19.81017999484996</v>
      </c>
      <c r="K197" s="1">
        <v>21.280000686645508</v>
      </c>
      <c r="L197">
        <f>(K197*AI197+AJ197)</f>
        <v>2</v>
      </c>
      <c r="M197" s="1">
        <v>0.5</v>
      </c>
      <c r="N197">
        <f>L197*(M197+1)*(M197+1)/(M197*M197+1)</f>
        <v>3.6</v>
      </c>
      <c r="O197" s="1">
        <v>20.224313735961914</v>
      </c>
      <c r="P197" s="1">
        <v>19.917997360229492</v>
      </c>
      <c r="Q197" s="1">
        <v>20.061243057250977</v>
      </c>
      <c r="R197" s="1">
        <v>409.55584716796875</v>
      </c>
      <c r="S197" s="1">
        <v>411.82501220703125</v>
      </c>
      <c r="T197" s="1">
        <v>6.2104425430297852</v>
      </c>
      <c r="U197" s="1">
        <v>7.4994025230407715</v>
      </c>
      <c r="V197" s="1">
        <v>26.441280364990234</v>
      </c>
      <c r="W197" s="1">
        <v>31.930376052856445</v>
      </c>
      <c r="X197" s="1">
        <v>599.6370849609375</v>
      </c>
      <c r="Y197" s="1">
        <v>7.9970143735408783E-2</v>
      </c>
      <c r="Z197" s="1">
        <v>8.4179095923900604E-2</v>
      </c>
      <c r="AA197" s="1">
        <v>101.28646087646484</v>
      </c>
      <c r="AB197" s="1">
        <v>-2.8570818901062012</v>
      </c>
      <c r="AC197" s="1">
        <v>1.2279859744012356E-2</v>
      </c>
      <c r="AD197" s="1">
        <v>2.8032151982188225E-2</v>
      </c>
      <c r="AE197" s="1">
        <v>4.2746299877762794E-3</v>
      </c>
      <c r="AF197" s="1">
        <v>2.9564442113041878E-2</v>
      </c>
      <c r="AG197" s="1">
        <v>3.4661681856960058E-3</v>
      </c>
      <c r="AH197" s="1">
        <v>1</v>
      </c>
      <c r="AI197" s="1">
        <v>0</v>
      </c>
      <c r="AJ197" s="1">
        <v>2</v>
      </c>
      <c r="AK197" s="1">
        <v>0</v>
      </c>
      <c r="AL197" s="1">
        <v>1</v>
      </c>
      <c r="AM197" s="1">
        <v>0.18999999761581421</v>
      </c>
      <c r="AN197" s="1">
        <v>111115</v>
      </c>
      <c r="AO197">
        <f>X197*0.000001/(K197*0.0001)</f>
        <v>0.28178433534414599</v>
      </c>
      <c r="AP197">
        <f>(U197-T197)/(1000-U197)*AO197</f>
        <v>3.6595316131387147E-4</v>
      </c>
      <c r="AQ197">
        <f>(P197+273.15)</f>
        <v>293.06799736022947</v>
      </c>
      <c r="AR197">
        <f>(O197+273.15)</f>
        <v>293.37431373596189</v>
      </c>
      <c r="AS197">
        <f>(Y197*AK197+Z197*AL197)*AM197</f>
        <v>1.599402802484251E-2</v>
      </c>
      <c r="AT197">
        <f>((AS197+0.00000010773*(AR197^4-AQ197^4))-AP197*44100)/(L197*0.92*2*29.3+0.00000043092*AQ197^3)</f>
        <v>-0.10781736537953104</v>
      </c>
      <c r="AU197">
        <f>0.61365*EXP(17.502*J197/(240.97+J197))</f>
        <v>2.3191710093280431</v>
      </c>
      <c r="AV197">
        <f>AU197*1000/AA197</f>
        <v>22.897147252056183</v>
      </c>
      <c r="AW197">
        <f>(AV197-U197)</f>
        <v>15.397744729015411</v>
      </c>
      <c r="AX197">
        <f>IF(D197,P197,(O197+P197)/2)</f>
        <v>19.917997360229492</v>
      </c>
      <c r="AY197">
        <f>0.61365*EXP(17.502*AX197/(240.97+AX197))</f>
        <v>2.3347233442599045</v>
      </c>
      <c r="AZ197">
        <f>IF(AW197&lt;&gt;0,(1000-(AV197+U197)/2)/AW197*AP197,0)</f>
        <v>2.3405460404414734E-2</v>
      </c>
      <c r="BA197">
        <f>U197*AA197/1000</f>
        <v>0.75958794024683085</v>
      </c>
      <c r="BB197">
        <f>(AY197-BA197)</f>
        <v>1.5751354040130736</v>
      </c>
      <c r="BC197">
        <f>1/(1.6/F197+1.37/N197)</f>
        <v>1.46420971548069E-2</v>
      </c>
      <c r="BD197">
        <f>G197*AA197*0.001</f>
        <v>46.08084953524201</v>
      </c>
      <c r="BE197">
        <f>G197/S197</f>
        <v>1.1047305413324708</v>
      </c>
      <c r="BF197">
        <f>(1-AP197*AA197/AU197/F197)*100</f>
        <v>32.158702407956731</v>
      </c>
      <c r="BG197">
        <f>(S197-E197/(N197/1.35))</f>
        <v>412.12130864232262</v>
      </c>
      <c r="BH197">
        <f>E197*BF197/100/BG197</f>
        <v>-6.1655043064637316E-4</v>
      </c>
    </row>
    <row r="198" spans="1:60" x14ac:dyDescent="0.25">
      <c r="A198" s="1">
        <v>67</v>
      </c>
      <c r="B198" s="1" t="s">
        <v>260</v>
      </c>
      <c r="C198" s="1">
        <v>8592.9999995306134</v>
      </c>
      <c r="D198" s="1">
        <v>1</v>
      </c>
      <c r="E198">
        <f>(R198-S198*(1000-T198)/(1000-U198))*AO198</f>
        <v>-0.77247315241372616</v>
      </c>
      <c r="F198">
        <f>IF(AZ198&lt;&gt;0,1/(1/AZ198-1/N198),0)</f>
        <v>2.3330442188822853E-2</v>
      </c>
      <c r="G198">
        <f>((BC198-AP198/2)*S198-E198)/(BC198+AP198/2)</f>
        <v>454.28441043316832</v>
      </c>
      <c r="H198">
        <f>AP198*1000</f>
        <v>0.36254952077045094</v>
      </c>
      <c r="I198">
        <f>(AU198-BA198)</f>
        <v>1.560093684602434</v>
      </c>
      <c r="J198">
        <f>(P198+AT198*D198)</f>
        <v>19.810294621988401</v>
      </c>
      <c r="K198" s="1">
        <v>21.280000686645508</v>
      </c>
      <c r="L198">
        <f>(K198*AI198+AJ198)</f>
        <v>2</v>
      </c>
      <c r="M198" s="1">
        <v>0.5</v>
      </c>
      <c r="N198">
        <f>L198*(M198+1)*(M198+1)/(M198*M198+1)</f>
        <v>3.6</v>
      </c>
      <c r="O198" s="1">
        <v>20.221288681030273</v>
      </c>
      <c r="P198" s="1">
        <v>19.917022705078125</v>
      </c>
      <c r="Q198" s="1">
        <v>20.056608200073242</v>
      </c>
      <c r="R198" s="1">
        <v>409.6300048828125</v>
      </c>
      <c r="S198" s="1">
        <v>411.841552734375</v>
      </c>
      <c r="T198" s="1">
        <v>6.2175126075744629</v>
      </c>
      <c r="U198" s="1">
        <v>7.494530200958252</v>
      </c>
      <c r="V198" s="1">
        <v>26.465400695800781</v>
      </c>
      <c r="W198" s="1">
        <v>31.912445068359375</v>
      </c>
      <c r="X198" s="1">
        <v>599.61846923828125</v>
      </c>
      <c r="Y198" s="1">
        <v>8.7569303810596466E-2</v>
      </c>
      <c r="Z198" s="1">
        <v>9.2178218066692352E-2</v>
      </c>
      <c r="AA198" s="1">
        <v>101.286376953125</v>
      </c>
      <c r="AB198" s="1">
        <v>-2.8570818901062012</v>
      </c>
      <c r="AC198" s="1">
        <v>1.2279859744012356E-2</v>
      </c>
      <c r="AD198" s="1">
        <v>2.8032151982188225E-2</v>
      </c>
      <c r="AE198" s="1">
        <v>4.2746299877762794E-3</v>
      </c>
      <c r="AF198" s="1">
        <v>2.9564442113041878E-2</v>
      </c>
      <c r="AG198" s="1">
        <v>3.4661681856960058E-3</v>
      </c>
      <c r="AH198" s="1">
        <v>1</v>
      </c>
      <c r="AI198" s="1">
        <v>0</v>
      </c>
      <c r="AJ198" s="1">
        <v>2</v>
      </c>
      <c r="AK198" s="1">
        <v>0</v>
      </c>
      <c r="AL198" s="1">
        <v>1</v>
      </c>
      <c r="AM198" s="1">
        <v>0.18999999761581421</v>
      </c>
      <c r="AN198" s="1">
        <v>111115</v>
      </c>
      <c r="AO198">
        <f>X198*0.000001/(K198*0.0001)</f>
        <v>0.28177558735445823</v>
      </c>
      <c r="AP198">
        <f>(U198-T198)/(1000-U198)*AO198</f>
        <v>3.6254952077045095E-4</v>
      </c>
      <c r="AQ198">
        <f>(P198+273.15)</f>
        <v>293.0670227050781</v>
      </c>
      <c r="AR198">
        <f>(O198+273.15)</f>
        <v>293.37128868103025</v>
      </c>
      <c r="AS198">
        <f>(Y198*AK198+Z198*AL198)*AM198</f>
        <v>1.7513861212901549E-2</v>
      </c>
      <c r="AT198">
        <f>((AS198+0.00000010773*(AR198^4-AQ198^4))-AP198*44100)/(L198*0.92*2*29.3+0.00000043092*AQ198^3)</f>
        <v>-0.10672808308972372</v>
      </c>
      <c r="AU198">
        <f>0.61365*EXP(17.502*J198/(240.97+J198))</f>
        <v>2.3191874956232712</v>
      </c>
      <c r="AV198">
        <f>AU198*1000/AA198</f>
        <v>22.897328993183198</v>
      </c>
      <c r="AW198">
        <f>(AV198-U198)</f>
        <v>15.402798792224946</v>
      </c>
      <c r="AX198">
        <f>IF(D198,P198,(O198+P198)/2)</f>
        <v>19.917022705078125</v>
      </c>
      <c r="AY198">
        <f>0.61365*EXP(17.502*AX198/(240.97+AX198))</f>
        <v>2.334582344823906</v>
      </c>
      <c r="AZ198">
        <f>IF(AW198&lt;&gt;0,(1000-(AV198+U198)/2)/AW198*AP198,0)</f>
        <v>2.3180218646860394E-2</v>
      </c>
      <c r="BA198">
        <f>U198*AA198/1000</f>
        <v>0.75909381102083717</v>
      </c>
      <c r="BB198">
        <f>(AY198-BA198)</f>
        <v>1.5754885338030689</v>
      </c>
      <c r="BC198">
        <f>1/(1.6/F198+1.37/N198)</f>
        <v>1.4501058819953234E-2</v>
      </c>
      <c r="BD198">
        <f>G198*AA198*0.001</f>
        <v>46.012822039062044</v>
      </c>
      <c r="BE198">
        <f>G198/S198</f>
        <v>1.1030562783599636</v>
      </c>
      <c r="BF198">
        <f>(1-AP198*AA198/AU198/F198)*100</f>
        <v>32.132861078084083</v>
      </c>
      <c r="BG198">
        <f>(S198-E198/(N198/1.35))</f>
        <v>412.13123016653014</v>
      </c>
      <c r="BH198">
        <f>E198*BF198/100/BG198</f>
        <v>-6.0227836854368411E-4</v>
      </c>
    </row>
    <row r="199" spans="1:60" x14ac:dyDescent="0.25">
      <c r="A199" s="1" t="s">
        <v>9</v>
      </c>
      <c r="B199" s="1" t="s">
        <v>261</v>
      </c>
    </row>
    <row r="200" spans="1:60" x14ac:dyDescent="0.25">
      <c r="A200" s="1" t="s">
        <v>9</v>
      </c>
      <c r="B200" s="1" t="s">
        <v>262</v>
      </c>
    </row>
    <row r="201" spans="1:60" x14ac:dyDescent="0.25">
      <c r="A201" s="1" t="s">
        <v>9</v>
      </c>
      <c r="B201" s="1" t="s">
        <v>263</v>
      </c>
    </row>
    <row r="202" spans="1:60" x14ac:dyDescent="0.25">
      <c r="A202" s="1" t="s">
        <v>9</v>
      </c>
      <c r="B202" s="1" t="s">
        <v>264</v>
      </c>
    </row>
    <row r="203" spans="1:60" x14ac:dyDescent="0.25">
      <c r="A203" s="1" t="s">
        <v>9</v>
      </c>
      <c r="B203" s="1" t="s">
        <v>265</v>
      </c>
    </row>
    <row r="204" spans="1:60" x14ac:dyDescent="0.25">
      <c r="A204" s="1" t="s">
        <v>9</v>
      </c>
      <c r="B204" s="1" t="s">
        <v>266</v>
      </c>
    </row>
    <row r="205" spans="1:60" x14ac:dyDescent="0.25">
      <c r="A205" s="1" t="s">
        <v>9</v>
      </c>
      <c r="B205" s="1" t="s">
        <v>267</v>
      </c>
    </row>
    <row r="206" spans="1:60" x14ac:dyDescent="0.25">
      <c r="A206" s="1" t="s">
        <v>9</v>
      </c>
      <c r="B206" s="1" t="s">
        <v>268</v>
      </c>
    </row>
    <row r="207" spans="1:60" x14ac:dyDescent="0.25">
      <c r="A207" s="1" t="s">
        <v>9</v>
      </c>
      <c r="B207" s="1" t="s">
        <v>269</v>
      </c>
    </row>
    <row r="208" spans="1:60" x14ac:dyDescent="0.25">
      <c r="A208" s="1">
        <v>68</v>
      </c>
      <c r="B208" s="1" t="s">
        <v>270</v>
      </c>
      <c r="C208" s="1">
        <v>8890.4999999888241</v>
      </c>
      <c r="D208" s="1">
        <v>1</v>
      </c>
      <c r="E208">
        <f>(R208-S208*(1000-T208)/(1000-U208))*AO208</f>
        <v>-0.63046326059386659</v>
      </c>
      <c r="F208">
        <f>IF(AZ208&lt;&gt;0,1/(1/AZ208-1/N208),0)</f>
        <v>3.8676910994890033E-2</v>
      </c>
      <c r="G208">
        <f>((BC208-AP208/2)*S208-E208)/(BC208+AP208/2)</f>
        <v>427.59977036289183</v>
      </c>
      <c r="H208">
        <f>AP208*1000</f>
        <v>0.56517936376149536</v>
      </c>
      <c r="I208">
        <f>(AU208-BA208)</f>
        <v>1.4724710603151445</v>
      </c>
      <c r="J208">
        <f>(P208+AT208*D208)</f>
        <v>19.901521657691372</v>
      </c>
      <c r="K208" s="1">
        <v>19.75</v>
      </c>
      <c r="L208">
        <f>(K208*AI208+AJ208)</f>
        <v>2</v>
      </c>
      <c r="M208" s="1">
        <v>0.5</v>
      </c>
      <c r="N208">
        <f>L208*(M208+1)*(M208+1)/(M208*M208+1)</f>
        <v>3.6</v>
      </c>
      <c r="O208" s="1">
        <v>20.267396926879883</v>
      </c>
      <c r="P208" s="1">
        <v>20.095556259155273</v>
      </c>
      <c r="Q208" s="1">
        <v>20.069326400756836</v>
      </c>
      <c r="R208" s="1">
        <v>409.86322021484375</v>
      </c>
      <c r="S208" s="1">
        <v>411.17431640625</v>
      </c>
      <c r="T208" s="1">
        <v>6.6434731483459473</v>
      </c>
      <c r="U208" s="1">
        <v>8.4891357421875</v>
      </c>
      <c r="V208" s="1">
        <v>28.46778678894043</v>
      </c>
      <c r="W208" s="1">
        <v>36.048873901367188</v>
      </c>
      <c r="X208" s="1">
        <v>599.6510009765625</v>
      </c>
      <c r="Y208" s="1">
        <v>0.12692846357822418</v>
      </c>
      <c r="Z208" s="1">
        <v>0.13360890746116638</v>
      </c>
      <c r="AA208" s="1">
        <v>101.29061889648437</v>
      </c>
      <c r="AB208" s="1">
        <v>-2.7999391555786133</v>
      </c>
      <c r="AC208" s="1">
        <v>-2.8200470842421055E-3</v>
      </c>
      <c r="AD208" s="1">
        <v>2.0790139213204384E-2</v>
      </c>
      <c r="AE208" s="1">
        <v>6.051299162209034E-3</v>
      </c>
      <c r="AF208" s="1">
        <v>2.0346203818917274E-2</v>
      </c>
      <c r="AG208" s="1">
        <v>6.3712401315569878E-3</v>
      </c>
      <c r="AH208" s="1">
        <v>0.66666668653488159</v>
      </c>
      <c r="AI208" s="1">
        <v>0</v>
      </c>
      <c r="AJ208" s="1">
        <v>2</v>
      </c>
      <c r="AK208" s="1">
        <v>0</v>
      </c>
      <c r="AL208" s="1">
        <v>1</v>
      </c>
      <c r="AM208" s="1">
        <v>0.18999999761581421</v>
      </c>
      <c r="AN208" s="1">
        <v>111115</v>
      </c>
      <c r="AO208">
        <f>X208*0.000001/(K208*0.0001)</f>
        <v>0.30362075998813287</v>
      </c>
      <c r="AP208">
        <f>(U208-T208)/(1000-U208)*AO208</f>
        <v>5.6517936376149539E-4</v>
      </c>
      <c r="AQ208">
        <f>(P208+273.15)</f>
        <v>293.24555625915525</v>
      </c>
      <c r="AR208">
        <f>(O208+273.15)</f>
        <v>293.41739692687986</v>
      </c>
      <c r="AS208">
        <f>(Y208*AK208+Z208*AL208)*AM208</f>
        <v>2.5385692099073154E-2</v>
      </c>
      <c r="AT208">
        <f>((AS208+0.00000010773*(AR208^4-AQ208^4))-AP208*44100)/(L208*0.92*2*29.3+0.00000043092*AQ208^3)</f>
        <v>-0.19403460146390172</v>
      </c>
      <c r="AU208">
        <f>0.61365*EXP(17.502*J208/(240.97+J208))</f>
        <v>2.3323408735375826</v>
      </c>
      <c r="AV208">
        <f>AU208*1000/AA208</f>
        <v>23.026227887117134</v>
      </c>
      <c r="AW208">
        <f>(AV208-U208)</f>
        <v>14.537092144929634</v>
      </c>
      <c r="AX208">
        <f>IF(D208,P208,(O208+P208)/2)</f>
        <v>20.095556259155273</v>
      </c>
      <c r="AY208">
        <f>0.61365*EXP(17.502*AX208/(240.97+AX208))</f>
        <v>2.360534921285586</v>
      </c>
      <c r="AZ208">
        <f>IF(AW208&lt;&gt;0,(1000-(AV208+U208)/2)/AW208*AP208,0)</f>
        <v>3.8265799076822642E-2</v>
      </c>
      <c r="BA208">
        <f>U208*AA208/1000</f>
        <v>0.85986981322243805</v>
      </c>
      <c r="BB208">
        <f>(AY208-BA208)</f>
        <v>1.5006651080631479</v>
      </c>
      <c r="BC208">
        <f>1/(1.6/F208+1.37/N208)</f>
        <v>2.3952723576621249E-2</v>
      </c>
      <c r="BD208">
        <f>G208*AA208*0.001</f>
        <v>43.311845380051913</v>
      </c>
      <c r="BE208">
        <f>G208/S208</f>
        <v>1.0399476652632482</v>
      </c>
      <c r="BF208">
        <f>(1-AP208*AA208/AU208/F208)*100</f>
        <v>36.538297817251397</v>
      </c>
      <c r="BG208">
        <f>(S208-E208/(N208/1.35))</f>
        <v>411.41074012897269</v>
      </c>
      <c r="BH208">
        <f>E208*BF208/100/BG208</f>
        <v>-5.5992836675076909E-4</v>
      </c>
    </row>
    <row r="209" spans="1:60" x14ac:dyDescent="0.25">
      <c r="A209" s="1">
        <v>69</v>
      </c>
      <c r="B209" s="1" t="s">
        <v>271</v>
      </c>
      <c r="C209" s="1">
        <v>8895.4999998770654</v>
      </c>
      <c r="D209" s="1">
        <v>1</v>
      </c>
      <c r="E209">
        <f>(R209-S209*(1000-T209)/(1000-U209))*AO209</f>
        <v>-0.63406192312869847</v>
      </c>
      <c r="F209">
        <f>IF(AZ209&lt;&gt;0,1/(1/AZ209-1/N209),0)</f>
        <v>3.7498662851580537E-2</v>
      </c>
      <c r="G209">
        <f>((BC209-AP209/2)*S209-E209)/(BC209+AP209/2)</f>
        <v>428.5101011718113</v>
      </c>
      <c r="H209">
        <f>AP209*1000</f>
        <v>0.54966911156444076</v>
      </c>
      <c r="I209">
        <f>(AU209-BA209)</f>
        <v>1.4766153502719845</v>
      </c>
      <c r="J209">
        <f>(P209+AT209*D209)</f>
        <v>19.9045756470199</v>
      </c>
      <c r="K209" s="1">
        <v>19.75</v>
      </c>
      <c r="L209">
        <f>(K209*AI209+AJ209)</f>
        <v>2</v>
      </c>
      <c r="M209" s="1">
        <v>0.5</v>
      </c>
      <c r="N209">
        <f>L209*(M209+1)*(M209+1)/(M209*M209+1)</f>
        <v>3.6</v>
      </c>
      <c r="O209" s="1">
        <v>20.269062042236328</v>
      </c>
      <c r="P209" s="1">
        <v>20.092479705810547</v>
      </c>
      <c r="Q209" s="1">
        <v>20.074573516845703</v>
      </c>
      <c r="R209" s="1">
        <v>409.80477905273437</v>
      </c>
      <c r="S209" s="1">
        <v>411.14877319335937</v>
      </c>
      <c r="T209" s="1">
        <v>6.6574482917785645</v>
      </c>
      <c r="U209" s="1">
        <v>8.452519416809082</v>
      </c>
      <c r="V209" s="1">
        <v>28.539140701293945</v>
      </c>
      <c r="W209" s="1">
        <v>35.897834777832031</v>
      </c>
      <c r="X209" s="1">
        <v>599.65338134765625</v>
      </c>
      <c r="Y209" s="1">
        <v>8.7641283869743347E-2</v>
      </c>
      <c r="Z209" s="1">
        <v>9.2253983020782471E-2</v>
      </c>
      <c r="AA209" s="1">
        <v>101.29133605957031</v>
      </c>
      <c r="AB209" s="1">
        <v>-2.7999391555786133</v>
      </c>
      <c r="AC209" s="1">
        <v>-2.8200470842421055E-3</v>
      </c>
      <c r="AD209" s="1">
        <v>2.0790139213204384E-2</v>
      </c>
      <c r="AE209" s="1">
        <v>6.051299162209034E-3</v>
      </c>
      <c r="AF209" s="1">
        <v>2.0346203818917274E-2</v>
      </c>
      <c r="AG209" s="1">
        <v>6.3712401315569878E-3</v>
      </c>
      <c r="AH209" s="1">
        <v>1</v>
      </c>
      <c r="AI209" s="1">
        <v>0</v>
      </c>
      <c r="AJ209" s="1">
        <v>2</v>
      </c>
      <c r="AK209" s="1">
        <v>0</v>
      </c>
      <c r="AL209" s="1">
        <v>1</v>
      </c>
      <c r="AM209" s="1">
        <v>0.18999999761581421</v>
      </c>
      <c r="AN209" s="1">
        <v>111115</v>
      </c>
      <c r="AO209">
        <f>X209*0.000001/(K209*0.0001)</f>
        <v>0.30362196523931961</v>
      </c>
      <c r="AP209">
        <f>(U209-T209)/(1000-U209)*AO209</f>
        <v>5.4966911156444076E-4</v>
      </c>
      <c r="AQ209">
        <f>(P209+273.15)</f>
        <v>293.24247970581052</v>
      </c>
      <c r="AR209">
        <f>(O209+273.15)</f>
        <v>293.41906204223631</v>
      </c>
      <c r="AS209">
        <f>(Y209*AK209+Z209*AL209)*AM209</f>
        <v>1.7528256553998034E-2</v>
      </c>
      <c r="AT209">
        <f>((AS209+0.00000010773*(AR209^4-AQ209^4))-AP209*44100)/(L209*0.92*2*29.3+0.00000043092*AQ209^3)</f>
        <v>-0.18790405879064764</v>
      </c>
      <c r="AU209">
        <f>0.61365*EXP(17.502*J209/(240.97+J209))</f>
        <v>2.3327823350700365</v>
      </c>
      <c r="AV209">
        <f>AU209*1000/AA209</f>
        <v>23.030423191358704</v>
      </c>
      <c r="AW209">
        <f>(AV209-U209)</f>
        <v>14.577903774549622</v>
      </c>
      <c r="AX209">
        <f>IF(D209,P209,(O209+P209)/2)</f>
        <v>20.092479705810547</v>
      </c>
      <c r="AY209">
        <f>0.61365*EXP(17.502*AX209/(240.97+AX209))</f>
        <v>2.3600855656827657</v>
      </c>
      <c r="AZ209">
        <f>IF(AW209&lt;&gt;0,(1000-(AV209+U209)/2)/AW209*AP209,0)</f>
        <v>3.7112092340911493E-2</v>
      </c>
      <c r="BA209">
        <f>U209*AA209/1000</f>
        <v>0.85616698479805198</v>
      </c>
      <c r="BB209">
        <f>(AY209-BA209)</f>
        <v>1.5039185808847138</v>
      </c>
      <c r="BC209">
        <f>1/(1.6/F209+1.37/N209)</f>
        <v>2.3229481632078899E-2</v>
      </c>
      <c r="BD209">
        <f>G209*AA209*0.001</f>
        <v>43.40436066271441</v>
      </c>
      <c r="BE209">
        <f>G209/S209</f>
        <v>1.0422263888655385</v>
      </c>
      <c r="BF209">
        <f>(1-AP209*AA209/AU209/F209)*100</f>
        <v>36.352165434093578</v>
      </c>
      <c r="BG209">
        <f>(S209-E209/(N209/1.35))</f>
        <v>411.38654641453263</v>
      </c>
      <c r="BH209">
        <f>E209*BF209/100/BG209</f>
        <v>-5.6028871449306415E-4</v>
      </c>
    </row>
    <row r="210" spans="1:60" x14ac:dyDescent="0.25">
      <c r="A210" s="1">
        <v>70</v>
      </c>
      <c r="B210" s="1" t="s">
        <v>272</v>
      </c>
      <c r="C210" s="1">
        <v>8900.9999997541308</v>
      </c>
      <c r="D210" s="1">
        <v>1</v>
      </c>
      <c r="E210">
        <f>(R210-S210*(1000-T210)/(1000-U210))*AO210</f>
        <v>-0.63163037114800225</v>
      </c>
      <c r="F210">
        <f>IF(AZ210&lt;&gt;0,1/(1/AZ210-1/N210),0)</f>
        <v>3.7978952383366744E-2</v>
      </c>
      <c r="G210">
        <f>((BC210-AP210/2)*S210-E210)/(BC210+AP210/2)</f>
        <v>428.0488341048225</v>
      </c>
      <c r="H210">
        <f>AP210*1000</f>
        <v>0.55743236711656541</v>
      </c>
      <c r="I210">
        <f>(AU210-BA210)</f>
        <v>1.47875476631947</v>
      </c>
      <c r="J210">
        <f>(P210+AT210*D210)</f>
        <v>19.901718191781018</v>
      </c>
      <c r="K210" s="1">
        <v>19.75</v>
      </c>
      <c r="L210">
        <f>(K210*AI210+AJ210)</f>
        <v>2</v>
      </c>
      <c r="M210" s="1">
        <v>0.5</v>
      </c>
      <c r="N210">
        <f>L210*(M210+1)*(M210+1)/(M210*M210+1)</f>
        <v>3.6</v>
      </c>
      <c r="O210" s="1">
        <v>20.270450592041016</v>
      </c>
      <c r="P210" s="1">
        <v>20.092380523681641</v>
      </c>
      <c r="Q210" s="1">
        <v>20.07200813293457</v>
      </c>
      <c r="R210" s="1">
        <v>409.81597900390625</v>
      </c>
      <c r="S210" s="1">
        <v>411.1414794921875</v>
      </c>
      <c r="T210" s="1">
        <v>6.6068053245544434</v>
      </c>
      <c r="U210" s="1">
        <v>8.4272947311401367</v>
      </c>
      <c r="V210" s="1">
        <v>28.074129104614258</v>
      </c>
      <c r="W210" s="1">
        <v>35.790615081787109</v>
      </c>
      <c r="X210" s="1">
        <v>599.64703369140625</v>
      </c>
      <c r="Y210" s="1">
        <v>8.158305287361145E-2</v>
      </c>
      <c r="Z210" s="1">
        <v>8.5876896977424622E-2</v>
      </c>
      <c r="AA210" s="1">
        <v>101.29164123535156</v>
      </c>
      <c r="AB210" s="1">
        <v>-2.7999391555786133</v>
      </c>
      <c r="AC210" s="1">
        <v>-2.8200470842421055E-3</v>
      </c>
      <c r="AD210" s="1">
        <v>2.0790139213204384E-2</v>
      </c>
      <c r="AE210" s="1">
        <v>6.051299162209034E-3</v>
      </c>
      <c r="AF210" s="1">
        <v>2.0346203818917274E-2</v>
      </c>
      <c r="AG210" s="1">
        <v>6.3712401315569878E-3</v>
      </c>
      <c r="AH210" s="1">
        <v>1</v>
      </c>
      <c r="AI210" s="1">
        <v>0</v>
      </c>
      <c r="AJ210" s="1">
        <v>2</v>
      </c>
      <c r="AK210" s="1">
        <v>0</v>
      </c>
      <c r="AL210" s="1">
        <v>1</v>
      </c>
      <c r="AM210" s="1">
        <v>0.18999999761581421</v>
      </c>
      <c r="AN210" s="1">
        <v>111115</v>
      </c>
      <c r="AO210">
        <f>X210*0.000001/(K210*0.0001)</f>
        <v>0.303618751236155</v>
      </c>
      <c r="AP210">
        <f>(U210-T210)/(1000-U210)*AO210</f>
        <v>5.574323671165654E-4</v>
      </c>
      <c r="AQ210">
        <f>(P210+273.15)</f>
        <v>293.24238052368162</v>
      </c>
      <c r="AR210">
        <f>(O210+273.15)</f>
        <v>293.42045059204099</v>
      </c>
      <c r="AS210">
        <f>(Y210*AK210+Z210*AL210)*AM210</f>
        <v>1.6316610220964201E-2</v>
      </c>
      <c r="AT210">
        <f>((AS210+0.00000010773*(AR210^4-AQ210^4))-AP210*44100)/(L210*0.92*2*29.3+0.00000043092*AQ210^3)</f>
        <v>-0.19066233190062201</v>
      </c>
      <c r="AU210">
        <f>0.61365*EXP(17.502*J210/(240.97+J210))</f>
        <v>2.3323692808106853</v>
      </c>
      <c r="AV210">
        <f>AU210*1000/AA210</f>
        <v>23.026275933187964</v>
      </c>
      <c r="AW210">
        <f>(AV210-U210)</f>
        <v>14.598981202047828</v>
      </c>
      <c r="AX210">
        <f>IF(D210,P210,(O210+P210)/2)</f>
        <v>20.092380523681641</v>
      </c>
      <c r="AY210">
        <f>0.61365*EXP(17.502*AX210/(240.97+AX210))</f>
        <v>2.3600710805744702</v>
      </c>
      <c r="AZ210">
        <f>IF(AW210&lt;&gt;0,(1000-(AV210+U210)/2)/AW210*AP210,0)</f>
        <v>3.7582468279687954E-2</v>
      </c>
      <c r="BA210">
        <f>U210*AA210/1000</f>
        <v>0.85361451449121528</v>
      </c>
      <c r="BB210">
        <f>(AY210-BA210)</f>
        <v>1.506456566083255</v>
      </c>
      <c r="BC210">
        <f>1/(1.6/F210+1.37/N210)</f>
        <v>2.3524345397353614E-2</v>
      </c>
      <c r="BD210">
        <f>G210*AA210*0.001</f>
        <v>43.357768935356205</v>
      </c>
      <c r="BE210">
        <f>G210/S210</f>
        <v>1.0411229599930363</v>
      </c>
      <c r="BF210">
        <f>(1-AP210*AA210/AU210/F210)*100</f>
        <v>36.258027788282078</v>
      </c>
      <c r="BG210">
        <f>(S210-E210/(N210/1.35))</f>
        <v>411.37834088136799</v>
      </c>
      <c r="BH210">
        <f>E210*BF210/100/BG210</f>
        <v>-5.5670581732477492E-4</v>
      </c>
    </row>
    <row r="211" spans="1:60" x14ac:dyDescent="0.25">
      <c r="A211" s="1">
        <v>71</v>
      </c>
      <c r="B211" s="1" t="s">
        <v>273</v>
      </c>
      <c r="C211" s="1">
        <v>8905.9999996423721</v>
      </c>
      <c r="D211" s="1">
        <v>1</v>
      </c>
      <c r="E211">
        <f>(R211-S211*(1000-T211)/(1000-U211))*AO211</f>
        <v>-0.60645542894395266</v>
      </c>
      <c r="F211">
        <f>IF(AZ211&lt;&gt;0,1/(1/AZ211-1/N211),0)</f>
        <v>3.76192325831873E-2</v>
      </c>
      <c r="G211">
        <f>((BC211-AP211/2)*S211-E211)/(BC211+AP211/2)</f>
        <v>427.23099964494276</v>
      </c>
      <c r="H211">
        <f>AP211*1000</f>
        <v>0.55259194101827946</v>
      </c>
      <c r="I211">
        <f>(AU211-BA211)</f>
        <v>1.47979310431871</v>
      </c>
      <c r="J211">
        <f>(P211+AT211*D211)</f>
        <v>19.901277502353047</v>
      </c>
      <c r="K211" s="1">
        <v>19.75</v>
      </c>
      <c r="L211">
        <f>(K211*AI211+AJ211)</f>
        <v>2</v>
      </c>
      <c r="M211" s="1">
        <v>0.5</v>
      </c>
      <c r="N211">
        <f>L211*(M211+1)*(M211+1)/(M211*M211+1)</f>
        <v>3.6</v>
      </c>
      <c r="O211" s="1">
        <v>20.270030975341797</v>
      </c>
      <c r="P211" s="1">
        <v>20.089958190917969</v>
      </c>
      <c r="Q211" s="1">
        <v>20.061210632324219</v>
      </c>
      <c r="R211" s="1">
        <v>409.89779663085937</v>
      </c>
      <c r="S211" s="1">
        <v>411.14694213867187</v>
      </c>
      <c r="T211" s="1">
        <v>6.6116929054260254</v>
      </c>
      <c r="U211" s="1">
        <v>8.4164180755615234</v>
      </c>
      <c r="V211" s="1">
        <v>28.080472946166992</v>
      </c>
      <c r="W211" s="1">
        <v>35.739517211914063</v>
      </c>
      <c r="X211" s="1">
        <v>599.6390380859375</v>
      </c>
      <c r="Y211" s="1">
        <v>8.1764928996562958E-2</v>
      </c>
      <c r="Z211" s="1">
        <v>8.6068347096443176E-2</v>
      </c>
      <c r="AA211" s="1">
        <v>101.29160308837891</v>
      </c>
      <c r="AB211" s="1">
        <v>-2.7999391555786133</v>
      </c>
      <c r="AC211" s="1">
        <v>-2.8200470842421055E-3</v>
      </c>
      <c r="AD211" s="1">
        <v>2.0790139213204384E-2</v>
      </c>
      <c r="AE211" s="1">
        <v>6.051299162209034E-3</v>
      </c>
      <c r="AF211" s="1">
        <v>2.0346203818917274E-2</v>
      </c>
      <c r="AG211" s="1">
        <v>6.3712401315569878E-3</v>
      </c>
      <c r="AH211" s="1">
        <v>1</v>
      </c>
      <c r="AI211" s="1">
        <v>0</v>
      </c>
      <c r="AJ211" s="1">
        <v>2</v>
      </c>
      <c r="AK211" s="1">
        <v>0</v>
      </c>
      <c r="AL211" s="1">
        <v>1</v>
      </c>
      <c r="AM211" s="1">
        <v>0.18999999761581421</v>
      </c>
      <c r="AN211" s="1">
        <v>111115</v>
      </c>
      <c r="AO211">
        <f>X211*0.000001/(K211*0.0001)</f>
        <v>0.30361470282832276</v>
      </c>
      <c r="AP211">
        <f>(U211-T211)/(1000-U211)*AO211</f>
        <v>5.5259194101827942E-4</v>
      </c>
      <c r="AQ211">
        <f>(P211+273.15)</f>
        <v>293.23995819091795</v>
      </c>
      <c r="AR211">
        <f>(O211+273.15)</f>
        <v>293.42003097534177</v>
      </c>
      <c r="AS211">
        <f>(Y211*AK211+Z211*AL211)*AM211</f>
        <v>1.6352985743121273E-2</v>
      </c>
      <c r="AT211">
        <f>((AS211+0.00000010773*(AR211^4-AQ211^4))-AP211*44100)/(L211*0.92*2*29.3+0.00000043092*AQ211^3)</f>
        <v>-0.18868068856492154</v>
      </c>
      <c r="AU211">
        <f>0.61365*EXP(17.502*J211/(240.97+J211))</f>
        <v>2.3323055834543456</v>
      </c>
      <c r="AV211">
        <f>AU211*1000/AA211</f>
        <v>23.025655753709056</v>
      </c>
      <c r="AW211">
        <f>(AV211-U211)</f>
        <v>14.609237678147533</v>
      </c>
      <c r="AX211">
        <f>IF(D211,P211,(O211+P211)/2)</f>
        <v>20.089958190917969</v>
      </c>
      <c r="AY211">
        <f>0.61365*EXP(17.502*AX211/(240.97+AX211))</f>
        <v>2.359717333842879</v>
      </c>
      <c r="AZ211">
        <f>IF(AW211&lt;&gt;0,(1000-(AV211+U211)/2)/AW211*AP211,0)</f>
        <v>3.7230185085452644E-2</v>
      </c>
      <c r="BA211">
        <f>U211*AA211/1000</f>
        <v>0.85251247913563566</v>
      </c>
      <c r="BB211">
        <f>(AY211-BA211)</f>
        <v>1.5072048547072434</v>
      </c>
      <c r="BC211">
        <f>1/(1.6/F211+1.37/N211)</f>
        <v>2.3303509187234589E-2</v>
      </c>
      <c r="BD211">
        <f>G211*AA211*0.001</f>
        <v>43.274912843086888</v>
      </c>
      <c r="BE211">
        <f>G211/S211</f>
        <v>1.0391199735612919</v>
      </c>
      <c r="BF211">
        <f>(1-AP211*AA211/AU211/F211)*100</f>
        <v>36.205592592777947</v>
      </c>
      <c r="BG211">
        <f>(S211-E211/(N211/1.35))</f>
        <v>411.37436292452588</v>
      </c>
      <c r="BH211">
        <f>E211*BF211/100/BG211</f>
        <v>-5.3374930877867009E-4</v>
      </c>
    </row>
    <row r="212" spans="1:60" x14ac:dyDescent="0.25">
      <c r="A212" s="1">
        <v>72</v>
      </c>
      <c r="B212" s="1" t="s">
        <v>274</v>
      </c>
      <c r="C212" s="1">
        <v>8910.9999995306134</v>
      </c>
      <c r="D212" s="1">
        <v>1</v>
      </c>
      <c r="E212">
        <f>(R212-S212*(1000-T212)/(1000-U212))*AO212</f>
        <v>-0.59947077530892057</v>
      </c>
      <c r="F212">
        <f>IF(AZ212&lt;&gt;0,1/(1/AZ212-1/N212),0)</f>
        <v>3.7256504848504526E-2</v>
      </c>
      <c r="G212">
        <f>((BC212-AP212/2)*S212-E212)/(BC212+AP212/2)</f>
        <v>427.17247675658052</v>
      </c>
      <c r="H212">
        <f>AP212*1000</f>
        <v>0.54764286544152907</v>
      </c>
      <c r="I212">
        <f>(AU212-BA212)</f>
        <v>1.4806901086359217</v>
      </c>
      <c r="J212">
        <f>(P212+AT212*D212)</f>
        <v>19.899536604719358</v>
      </c>
      <c r="K212" s="1">
        <v>19.75</v>
      </c>
      <c r="L212">
        <f>(K212*AI212+AJ212)</f>
        <v>2</v>
      </c>
      <c r="M212" s="1">
        <v>0.5</v>
      </c>
      <c r="N212">
        <f>L212*(M212+1)*(M212+1)/(M212*M212+1)</f>
        <v>3.6</v>
      </c>
      <c r="O212" s="1">
        <v>20.267818450927734</v>
      </c>
      <c r="P212" s="1">
        <v>20.086257934570313</v>
      </c>
      <c r="Q212" s="1">
        <v>20.05616569519043</v>
      </c>
      <c r="R212" s="1">
        <v>409.912353515625</v>
      </c>
      <c r="S212" s="1">
        <v>411.14523315429687</v>
      </c>
      <c r="T212" s="1">
        <v>6.6163945198059082</v>
      </c>
      <c r="U212" s="1">
        <v>8.4050264358520508</v>
      </c>
      <c r="V212" s="1">
        <v>28.087236404418945</v>
      </c>
      <c r="W212" s="1">
        <v>35.693458557128906</v>
      </c>
      <c r="X212" s="1">
        <v>599.6224365234375</v>
      </c>
      <c r="Y212" s="1">
        <v>7.305455207824707E-2</v>
      </c>
      <c r="Z212" s="1">
        <v>7.6899528503417969E-2</v>
      </c>
      <c r="AA212" s="1">
        <v>101.29222869873047</v>
      </c>
      <c r="AB212" s="1">
        <v>-2.7999391555786133</v>
      </c>
      <c r="AC212" s="1">
        <v>-2.8200470842421055E-3</v>
      </c>
      <c r="AD212" s="1">
        <v>2.0790139213204384E-2</v>
      </c>
      <c r="AE212" s="1">
        <v>6.051299162209034E-3</v>
      </c>
      <c r="AF212" s="1">
        <v>2.0346203818917274E-2</v>
      </c>
      <c r="AG212" s="1">
        <v>6.3712401315569878E-3</v>
      </c>
      <c r="AH212" s="1">
        <v>1</v>
      </c>
      <c r="AI212" s="1">
        <v>0</v>
      </c>
      <c r="AJ212" s="1">
        <v>2</v>
      </c>
      <c r="AK212" s="1">
        <v>0</v>
      </c>
      <c r="AL212" s="1">
        <v>1</v>
      </c>
      <c r="AM212" s="1">
        <v>0.18999999761581421</v>
      </c>
      <c r="AN212" s="1">
        <v>111115</v>
      </c>
      <c r="AO212">
        <f>X212*0.000001/(K212*0.0001)</f>
        <v>0.30360629697389235</v>
      </c>
      <c r="AP212">
        <f>(U212-T212)/(1000-U212)*AO212</f>
        <v>5.4764286544152908E-4</v>
      </c>
      <c r="AQ212">
        <f>(P212+273.15)</f>
        <v>293.23625793457029</v>
      </c>
      <c r="AR212">
        <f>(O212+273.15)</f>
        <v>293.41781845092771</v>
      </c>
      <c r="AS212">
        <f>(Y212*AK212+Z212*AL212)*AM212</f>
        <v>1.4610910232306651E-2</v>
      </c>
      <c r="AT212">
        <f>((AS212+0.00000010773*(AR212^4-AQ212^4))-AP212*44100)/(L212*0.92*2*29.3+0.00000043092*AQ212^3)</f>
        <v>-0.1867213298509531</v>
      </c>
      <c r="AU212">
        <f>0.61365*EXP(17.502*J212/(240.97+J212))</f>
        <v>2.3320539685951229</v>
      </c>
      <c r="AV212">
        <f>AU212*1000/AA212</f>
        <v>23.023029491544314</v>
      </c>
      <c r="AW212">
        <f>(AV212-U212)</f>
        <v>14.618003055692263</v>
      </c>
      <c r="AX212">
        <f>IF(D212,P212,(O212+P212)/2)</f>
        <v>20.086257934570313</v>
      </c>
      <c r="AY212">
        <f>0.61365*EXP(17.502*AX212/(240.97+AX212))</f>
        <v>2.3591770545073452</v>
      </c>
      <c r="AZ212">
        <f>IF(AW212&lt;&gt;0,(1000-(AV212+U212)/2)/AW212*AP212,0)</f>
        <v>3.6874885583633776E-2</v>
      </c>
      <c r="BA212">
        <f>U212*AA212/1000</f>
        <v>0.85136385995920139</v>
      </c>
      <c r="BB212">
        <f>(AY212-BA212)</f>
        <v>1.5078131945481439</v>
      </c>
      <c r="BC212">
        <f>1/(1.6/F212+1.37/N212)</f>
        <v>2.3080788442825299E-2</v>
      </c>
      <c r="BD212">
        <f>G212*AA212*0.001</f>
        <v>43.269252209430675</v>
      </c>
      <c r="BE212">
        <f>G212/S212</f>
        <v>1.0389819516556789</v>
      </c>
      <c r="BF212">
        <f>(1-AP212*AA212/AU212/F212)*100</f>
        <v>36.154123363732879</v>
      </c>
      <c r="BG212">
        <f>(S212-E212/(N212/1.35))</f>
        <v>411.3700346950377</v>
      </c>
      <c r="BH212">
        <f>E212*BF212/100/BG212</f>
        <v>-5.2685753787434894E-4</v>
      </c>
    </row>
    <row r="213" spans="1:60" x14ac:dyDescent="0.25">
      <c r="A213" s="1" t="s">
        <v>9</v>
      </c>
      <c r="B213" s="1" t="s">
        <v>275</v>
      </c>
    </row>
    <row r="214" spans="1:60" x14ac:dyDescent="0.25">
      <c r="A214" s="1" t="s">
        <v>9</v>
      </c>
      <c r="B214" s="1" t="s">
        <v>276</v>
      </c>
    </row>
    <row r="215" spans="1:60" x14ac:dyDescent="0.25">
      <c r="A215" s="1" t="s">
        <v>9</v>
      </c>
      <c r="B215" s="1" t="s">
        <v>277</v>
      </c>
    </row>
    <row r="216" spans="1:60" x14ac:dyDescent="0.25">
      <c r="A216" s="1" t="s">
        <v>9</v>
      </c>
      <c r="B216" s="1" t="s">
        <v>278</v>
      </c>
    </row>
    <row r="217" spans="1:60" x14ac:dyDescent="0.25">
      <c r="A217" s="1" t="s">
        <v>9</v>
      </c>
      <c r="B217" s="1" t="s">
        <v>279</v>
      </c>
    </row>
    <row r="218" spans="1:60" x14ac:dyDescent="0.25">
      <c r="A218" s="1" t="s">
        <v>9</v>
      </c>
      <c r="B218" s="1" t="s">
        <v>280</v>
      </c>
    </row>
    <row r="219" spans="1:60" x14ac:dyDescent="0.25">
      <c r="A219" s="1" t="s">
        <v>9</v>
      </c>
      <c r="B219" s="1" t="s">
        <v>281</v>
      </c>
    </row>
    <row r="220" spans="1:60" x14ac:dyDescent="0.25">
      <c r="A220" s="1" t="s">
        <v>9</v>
      </c>
      <c r="B220" s="1" t="s">
        <v>282</v>
      </c>
    </row>
    <row r="221" spans="1:60" x14ac:dyDescent="0.25">
      <c r="A221" s="1" t="s">
        <v>9</v>
      </c>
      <c r="B221" s="1" t="s">
        <v>283</v>
      </c>
    </row>
    <row r="222" spans="1:60" x14ac:dyDescent="0.25">
      <c r="A222" s="1">
        <v>73</v>
      </c>
      <c r="B222" s="1" t="s">
        <v>284</v>
      </c>
      <c r="C222" s="1">
        <v>9190.4999999888241</v>
      </c>
      <c r="D222" s="1">
        <v>1</v>
      </c>
      <c r="E222">
        <f>(R222-S222*(1000-T222)/(1000-U222))*AO222</f>
        <v>-0.73861820496986952</v>
      </c>
      <c r="F222">
        <f>IF(AZ222&lt;&gt;0,1/(1/AZ222-1/N222),0)</f>
        <v>2.1785691290664367E-2</v>
      </c>
      <c r="G222">
        <f>((BC222-AP222/2)*S222-E222)/(BC222+AP222/2)</f>
        <v>454.59970395240975</v>
      </c>
      <c r="H222">
        <f>AP222*1000</f>
        <v>0.34655804795089523</v>
      </c>
      <c r="I222">
        <f>(AU222-BA222)</f>
        <v>1.5961386120913197</v>
      </c>
      <c r="J222">
        <f>(P222+AT222*D222)</f>
        <v>20.124217311846952</v>
      </c>
      <c r="K222" s="1">
        <v>12.560000419616699</v>
      </c>
      <c r="L222">
        <f>(K222*AI222+AJ222)</f>
        <v>2</v>
      </c>
      <c r="M222" s="1">
        <v>0.5</v>
      </c>
      <c r="N222">
        <f>L222*(M222+1)*(M222+1)/(M222*M222+1)</f>
        <v>3.6</v>
      </c>
      <c r="O222" s="1">
        <v>20.299709320068359</v>
      </c>
      <c r="P222" s="1">
        <v>20.248113632202148</v>
      </c>
      <c r="Q222" s="1">
        <v>20.071434020996094</v>
      </c>
      <c r="R222" s="1">
        <v>409.89852905273437</v>
      </c>
      <c r="S222" s="1">
        <v>411.14715576171875</v>
      </c>
      <c r="T222" s="1">
        <v>6.86676025390625</v>
      </c>
      <c r="U222" s="1">
        <v>7.5871353149414062</v>
      </c>
      <c r="V222" s="1">
        <v>29.200286865234375</v>
      </c>
      <c r="W222" s="1">
        <v>32.152748107910156</v>
      </c>
      <c r="X222" s="1">
        <v>599.652099609375</v>
      </c>
      <c r="Y222" s="1">
        <v>7.0487804710865021E-2</v>
      </c>
      <c r="Z222" s="1">
        <v>7.4197687208652496E-2</v>
      </c>
      <c r="AA222" s="1">
        <v>101.30122375488281</v>
      </c>
      <c r="AB222" s="1">
        <v>-2.6173462867736816</v>
      </c>
      <c r="AC222" s="1">
        <v>-2.4357398971915245E-2</v>
      </c>
      <c r="AD222" s="1">
        <v>1.2278128415346146E-2</v>
      </c>
      <c r="AE222" s="1">
        <v>9.9770794622600079E-4</v>
      </c>
      <c r="AF222" s="1">
        <v>3.9119802415370941E-2</v>
      </c>
      <c r="AG222" s="1">
        <v>1.5223281225189567E-3</v>
      </c>
      <c r="AH222" s="1">
        <v>0.66666668653488159</v>
      </c>
      <c r="AI222" s="1">
        <v>0</v>
      </c>
      <c r="AJ222" s="1">
        <v>2</v>
      </c>
      <c r="AK222" s="1">
        <v>0</v>
      </c>
      <c r="AL222" s="1">
        <v>1</v>
      </c>
      <c r="AM222" s="1">
        <v>0.18999999761581421</v>
      </c>
      <c r="AN222" s="1">
        <v>111115</v>
      </c>
      <c r="AO222">
        <f>X222*0.000001/(K222*0.0001)</f>
        <v>0.4774299996621138</v>
      </c>
      <c r="AP222">
        <f>(U222-T222)/(1000-U222)*AO222</f>
        <v>3.4655804795089522E-4</v>
      </c>
      <c r="AQ222">
        <f>(P222+273.15)</f>
        <v>293.39811363220213</v>
      </c>
      <c r="AR222">
        <f>(O222+273.15)</f>
        <v>293.44970932006834</v>
      </c>
      <c r="AS222">
        <f>(Y222*AK222+Z222*AL222)*AM222</f>
        <v>1.4097560392742903E-2</v>
      </c>
      <c r="AT222">
        <f>((AS222+0.00000010773*(AR222^4-AQ222^4))-AP222*44100)/(L222*0.92*2*29.3+0.00000043092*AQ222^3)</f>
        <v>-0.12389632035519635</v>
      </c>
      <c r="AU222">
        <f>0.61365*EXP(17.502*J222/(240.97+J222))</f>
        <v>2.3647247042887725</v>
      </c>
      <c r="AV222">
        <f>AU222*1000/AA222</f>
        <v>23.343495928644106</v>
      </c>
      <c r="AW222">
        <f>(AV222-U222)</f>
        <v>15.7563606137027</v>
      </c>
      <c r="AX222">
        <f>IF(D222,P222,(O222+P222)/2)</f>
        <v>20.248113632202148</v>
      </c>
      <c r="AY222">
        <f>0.61365*EXP(17.502*AX222/(240.97+AX222))</f>
        <v>2.3829114011222412</v>
      </c>
      <c r="AZ222">
        <f>IF(AW222&lt;&gt;0,(1000-(AV222+U222)/2)/AW222*AP222,0)</f>
        <v>2.1654646445533565E-2</v>
      </c>
      <c r="BA222">
        <f>U222*AA222/1000</f>
        <v>0.76858609219745266</v>
      </c>
      <c r="BB222">
        <f>(AY222-BA222)</f>
        <v>1.6143253089247884</v>
      </c>
      <c r="BC222">
        <f>1/(1.6/F222+1.37/N222)</f>
        <v>1.3545866896590788E-2</v>
      </c>
      <c r="BD222">
        <f>G222*AA222*0.001</f>
        <v>46.051506328986541</v>
      </c>
      <c r="BE222">
        <f>G222/S222</f>
        <v>1.1056861213357732</v>
      </c>
      <c r="BF222">
        <f>(1-AP222*AA222/AU222/F222)*100</f>
        <v>31.854254529152449</v>
      </c>
      <c r="BG222">
        <f>(S222-E222/(N222/1.35))</f>
        <v>411.42413758858243</v>
      </c>
      <c r="BH222">
        <f>E222*BF222/100/BG222</f>
        <v>-5.7187048963334465E-4</v>
      </c>
    </row>
    <row r="223" spans="1:60" x14ac:dyDescent="0.25">
      <c r="A223" s="1">
        <v>74</v>
      </c>
      <c r="B223" s="1" t="s">
        <v>285</v>
      </c>
      <c r="C223" s="1">
        <v>9195.4999998770654</v>
      </c>
      <c r="D223" s="1">
        <v>1</v>
      </c>
      <c r="E223">
        <f>(R223-S223*(1000-T223)/(1000-U223))*AO223</f>
        <v>-0.80941396361535456</v>
      </c>
      <c r="F223">
        <f>IF(AZ223&lt;&gt;0,1/(1/AZ223-1/N223),0)</f>
        <v>2.1167748091810431E-2</v>
      </c>
      <c r="G223">
        <f>((BC223-AP223/2)*S223-E223)/(BC223+AP223/2)</f>
        <v>461.46841326310334</v>
      </c>
      <c r="H223">
        <f>AP223*1000</f>
        <v>0.33684341375137766</v>
      </c>
      <c r="I223">
        <f>(AU223-BA223)</f>
        <v>1.5964383222065095</v>
      </c>
      <c r="J223">
        <f>(P223+AT223*D223)</f>
        <v>20.117714306282416</v>
      </c>
      <c r="K223" s="1">
        <v>12.560000419616699</v>
      </c>
      <c r="L223">
        <f>(K223*AI223+AJ223)</f>
        <v>2</v>
      </c>
      <c r="M223" s="1">
        <v>0.5</v>
      </c>
      <c r="N223">
        <f>L223*(M223+1)*(M223+1)/(M223*M223+1)</f>
        <v>3.6</v>
      </c>
      <c r="O223" s="1">
        <v>20.301597595214844</v>
      </c>
      <c r="P223" s="1">
        <v>20.236795425415039</v>
      </c>
      <c r="Q223" s="1">
        <v>20.077272415161133</v>
      </c>
      <c r="R223" s="1">
        <v>409.73886108398437</v>
      </c>
      <c r="S223" s="1">
        <v>411.14413452148437</v>
      </c>
      <c r="T223" s="1">
        <v>6.8745636940002441</v>
      </c>
      <c r="U223" s="1">
        <v>7.5747509002685547</v>
      </c>
      <c r="V223" s="1">
        <v>29.235950469970703</v>
      </c>
      <c r="W223" s="1">
        <v>32.099460601806641</v>
      </c>
      <c r="X223" s="1">
        <v>599.65484619140625</v>
      </c>
      <c r="Y223" s="1">
        <v>6.8480029702186584E-2</v>
      </c>
      <c r="Z223" s="1">
        <v>7.2084248065948486E-2</v>
      </c>
      <c r="AA223" s="1">
        <v>101.30170440673828</v>
      </c>
      <c r="AB223" s="1">
        <v>-2.6173462867736816</v>
      </c>
      <c r="AC223" s="1">
        <v>-2.4357398971915245E-2</v>
      </c>
      <c r="AD223" s="1">
        <v>1.2278128415346146E-2</v>
      </c>
      <c r="AE223" s="1">
        <v>9.9770794622600079E-4</v>
      </c>
      <c r="AF223" s="1">
        <v>3.9119802415370941E-2</v>
      </c>
      <c r="AG223" s="1">
        <v>1.5223281225189567E-3</v>
      </c>
      <c r="AH223" s="1">
        <v>0.66666668653488159</v>
      </c>
      <c r="AI223" s="1">
        <v>0</v>
      </c>
      <c r="AJ223" s="1">
        <v>2</v>
      </c>
      <c r="AK223" s="1">
        <v>0</v>
      </c>
      <c r="AL223" s="1">
        <v>1</v>
      </c>
      <c r="AM223" s="1">
        <v>0.18999999761581421</v>
      </c>
      <c r="AN223" s="1">
        <v>111115</v>
      </c>
      <c r="AO223">
        <f>X223*0.000001/(K223*0.0001)</f>
        <v>0.47743218643117391</v>
      </c>
      <c r="AP223">
        <f>(U223-T223)/(1000-U223)*AO223</f>
        <v>3.3684341375137764E-4</v>
      </c>
      <c r="AQ223">
        <f>(P223+273.15)</f>
        <v>293.38679542541502</v>
      </c>
      <c r="AR223">
        <f>(O223+273.15)</f>
        <v>293.45159759521482</v>
      </c>
      <c r="AS223">
        <f>(Y223*AK223+Z223*AL223)*AM223</f>
        <v>1.3696006960667972E-2</v>
      </c>
      <c r="AT223">
        <f>((AS223+0.00000010773*(AR223^4-AQ223^4))-AP223*44100)/(L223*0.92*2*29.3+0.00000043092*AQ223^3)</f>
        <v>-0.11908111913262392</v>
      </c>
      <c r="AU223">
        <f>0.61365*EXP(17.502*J223/(240.97+J223))</f>
        <v>2.3637734988601893</v>
      </c>
      <c r="AV223">
        <f>AU223*1000/AA223</f>
        <v>23.333995342954548</v>
      </c>
      <c r="AW223">
        <f>(AV223-U223)</f>
        <v>15.759244442685993</v>
      </c>
      <c r="AX223">
        <f>IF(D223,P223,(O223+P223)/2)</f>
        <v>20.236795425415039</v>
      </c>
      <c r="AY223">
        <f>0.61365*EXP(17.502*AX223/(240.97+AX223))</f>
        <v>2.381244934910677</v>
      </c>
      <c r="AZ223">
        <f>IF(AW223&lt;&gt;0,(1000-(AV223+U223)/2)/AW223*AP223,0)</f>
        <v>2.1044010780962442E-2</v>
      </c>
      <c r="BA223">
        <f>U223*AA223/1000</f>
        <v>0.76733517665367978</v>
      </c>
      <c r="BB223">
        <f>(AY223-BA223)</f>
        <v>1.6139097582569972</v>
      </c>
      <c r="BC223">
        <f>1/(1.6/F223+1.37/N223)</f>
        <v>1.3163568071736255E-2</v>
      </c>
      <c r="BD223">
        <f>G223*AA223*0.001</f>
        <v>46.747536793425439</v>
      </c>
      <c r="BE223">
        <f>G223/S223</f>
        <v>1.1224005756525983</v>
      </c>
      <c r="BF223">
        <f>(1-AP223*AA223/AU223/F223)*100</f>
        <v>31.803153209341918</v>
      </c>
      <c r="BG223">
        <f>(S223-E223/(N223/1.35))</f>
        <v>411.44766475784013</v>
      </c>
      <c r="BH223">
        <f>E223*BF223/100/BG223</f>
        <v>-6.2564254216366448E-4</v>
      </c>
    </row>
    <row r="224" spans="1:60" x14ac:dyDescent="0.25">
      <c r="A224" s="1">
        <v>75</v>
      </c>
      <c r="B224" s="1" t="s">
        <v>286</v>
      </c>
      <c r="C224" s="1">
        <v>9200.9999997541308</v>
      </c>
      <c r="D224" s="1">
        <v>1</v>
      </c>
      <c r="E224">
        <f>(R224-S224*(1000-T224)/(1000-U224))*AO224</f>
        <v>-0.83124230457217174</v>
      </c>
      <c r="F224">
        <f>IF(AZ224&lt;&gt;0,1/(1/AZ224-1/N224),0)</f>
        <v>2.1615953551850253E-2</v>
      </c>
      <c r="G224">
        <f>((BC224-AP224/2)*S224-E224)/(BC224+AP224/2)</f>
        <v>461.79712322795501</v>
      </c>
      <c r="H224">
        <f>AP224*1000</f>
        <v>0.34385650037704485</v>
      </c>
      <c r="I224">
        <f>(AU224-BA224)</f>
        <v>1.5960957938563509</v>
      </c>
      <c r="J224">
        <f>(P224+AT224*D224)</f>
        <v>20.111224280978561</v>
      </c>
      <c r="K224" s="1">
        <v>12.560000419616699</v>
      </c>
      <c r="L224">
        <f>(K224*AI224+AJ224)</f>
        <v>2</v>
      </c>
      <c r="M224" s="1">
        <v>0.5</v>
      </c>
      <c r="N224">
        <f>L224*(M224+1)*(M224+1)/(M224*M224+1)</f>
        <v>3.6</v>
      </c>
      <c r="O224" s="1">
        <v>20.302713394165039</v>
      </c>
      <c r="P224" s="1">
        <v>20.232439041137695</v>
      </c>
      <c r="Q224" s="1">
        <v>20.073890686035156</v>
      </c>
      <c r="R224" s="1">
        <v>409.673583984375</v>
      </c>
      <c r="S224" s="1">
        <v>411.11859130859375</v>
      </c>
      <c r="T224" s="1">
        <v>6.8539738655090332</v>
      </c>
      <c r="U224" s="1">
        <v>7.5687603950500488</v>
      </c>
      <c r="V224" s="1">
        <v>29.050771713256836</v>
      </c>
      <c r="W224" s="1">
        <v>32.072441101074219</v>
      </c>
      <c r="X224" s="1">
        <v>599.6405029296875</v>
      </c>
      <c r="Y224" s="1">
        <v>5.0993509590625763E-2</v>
      </c>
      <c r="Z224" s="1">
        <v>5.3677380084991455E-2</v>
      </c>
      <c r="AA224" s="1">
        <v>101.3017578125</v>
      </c>
      <c r="AB224" s="1">
        <v>-2.6173462867736816</v>
      </c>
      <c r="AC224" s="1">
        <v>-2.4357398971915245E-2</v>
      </c>
      <c r="AD224" s="1">
        <v>1.2278128415346146E-2</v>
      </c>
      <c r="AE224" s="1">
        <v>9.9770794622600079E-4</v>
      </c>
      <c r="AF224" s="1">
        <v>3.9119802415370941E-2</v>
      </c>
      <c r="AG224" s="1">
        <v>1.5223281225189567E-3</v>
      </c>
      <c r="AH224" s="1">
        <v>1</v>
      </c>
      <c r="AI224" s="1">
        <v>0</v>
      </c>
      <c r="AJ224" s="1">
        <v>2</v>
      </c>
      <c r="AK224" s="1">
        <v>0</v>
      </c>
      <c r="AL224" s="1">
        <v>1</v>
      </c>
      <c r="AM224" s="1">
        <v>0.18999999761581421</v>
      </c>
      <c r="AN224" s="1">
        <v>111115</v>
      </c>
      <c r="AO224">
        <f>X224*0.000001/(K224*0.0001)</f>
        <v>0.47742076663719335</v>
      </c>
      <c r="AP224">
        <f>(U224-T224)/(1000-U224)*AO224</f>
        <v>3.4385650037704483E-4</v>
      </c>
      <c r="AQ224">
        <f>(P224+273.15)</f>
        <v>293.38243904113767</v>
      </c>
      <c r="AR224">
        <f>(O224+273.15)</f>
        <v>293.45271339416502</v>
      </c>
      <c r="AS224">
        <f>(Y224*AK224+Z224*AL224)*AM224</f>
        <v>1.019870208817153E-2</v>
      </c>
      <c r="AT224">
        <f>((AS224+0.00000010773*(AR224^4-AQ224^4))-AP224*44100)/(L224*0.92*2*29.3+0.00000043092*AQ224^3)</f>
        <v>-0.12121476015913316</v>
      </c>
      <c r="AU224">
        <f>0.61365*EXP(17.502*J224/(240.97+J224))</f>
        <v>2.3628245263365528</v>
      </c>
      <c r="AV224">
        <f>AU224*1000/AA224</f>
        <v>23.32461526195743</v>
      </c>
      <c r="AW224">
        <f>(AV224-U224)</f>
        <v>15.755854866907381</v>
      </c>
      <c r="AX224">
        <f>IF(D224,P224,(O224+P224)/2)</f>
        <v>20.232439041137695</v>
      </c>
      <c r="AY224">
        <f>0.61365*EXP(17.502*AX224/(240.97+AX224))</f>
        <v>2.3806037833028553</v>
      </c>
      <c r="AZ224">
        <f>IF(AW224&lt;&gt;0,(1000-(AV224+U224)/2)/AW224*AP224,0)</f>
        <v>2.1486936711315987E-2</v>
      </c>
      <c r="BA224">
        <f>U224*AA224/1000</f>
        <v>0.7667287324802019</v>
      </c>
      <c r="BB224">
        <f>(AY224-BA224)</f>
        <v>1.6138750508226534</v>
      </c>
      <c r="BC224">
        <f>1/(1.6/F224+1.37/N224)</f>
        <v>1.3440867511586437E-2</v>
      </c>
      <c r="BD224">
        <f>G224*AA224*0.001</f>
        <v>46.780860335747519</v>
      </c>
      <c r="BE224">
        <f>G224/S224</f>
        <v>1.1232698617643417</v>
      </c>
      <c r="BF224">
        <f>(1-AP224*AA224/AU224/F224)*100</f>
        <v>31.799375486265113</v>
      </c>
      <c r="BG224">
        <f>(S224-E224/(N224/1.35))</f>
        <v>411.43030717280834</v>
      </c>
      <c r="BH224">
        <f>E224*BF224/100/BG224</f>
        <v>-6.4246570323893263E-4</v>
      </c>
    </row>
    <row r="225" spans="1:60" x14ac:dyDescent="0.25">
      <c r="A225" s="1">
        <v>76</v>
      </c>
      <c r="B225" s="1" t="s">
        <v>287</v>
      </c>
      <c r="C225" s="1">
        <v>9205.9999996423721</v>
      </c>
      <c r="D225" s="1">
        <v>1</v>
      </c>
      <c r="E225">
        <f>(R225-S225*(1000-T225)/(1000-U225))*AO225</f>
        <v>-0.78138233030854076</v>
      </c>
      <c r="F225">
        <f>IF(AZ225&lt;&gt;0,1/(1/AZ225-1/N225),0)</f>
        <v>2.1468670117185906E-2</v>
      </c>
      <c r="G225">
        <f>((BC225-AP225/2)*S225-E225)/(BC225+AP225/2)</f>
        <v>458.50391911887397</v>
      </c>
      <c r="H225">
        <f>AP225*1000</f>
        <v>0.3414709488122547</v>
      </c>
      <c r="I225">
        <f>(AU225-BA225)</f>
        <v>1.5958368711619784</v>
      </c>
      <c r="J225">
        <f>(P225+AT225*D225)</f>
        <v>20.10825507596223</v>
      </c>
      <c r="K225" s="1">
        <v>12.560000419616699</v>
      </c>
      <c r="L225">
        <f>(K225*AI225+AJ225)</f>
        <v>2</v>
      </c>
      <c r="M225" s="1">
        <v>0.5</v>
      </c>
      <c r="N225">
        <f>L225*(M225+1)*(M225+1)/(M225*M225+1)</f>
        <v>3.6</v>
      </c>
      <c r="O225" s="1">
        <v>20.301311492919922</v>
      </c>
      <c r="P225" s="1">
        <v>20.228315353393555</v>
      </c>
      <c r="Q225" s="1">
        <v>20.059762954711914</v>
      </c>
      <c r="R225" s="1">
        <v>409.75128173828125</v>
      </c>
      <c r="S225" s="1">
        <v>411.09396362304687</v>
      </c>
      <c r="T225" s="1">
        <v>6.8571805953979492</v>
      </c>
      <c r="U225" s="1">
        <v>7.5670299530029297</v>
      </c>
      <c r="V225" s="1">
        <v>29.059505462646484</v>
      </c>
      <c r="W225" s="1">
        <v>32.064769744873047</v>
      </c>
      <c r="X225" s="1">
        <v>599.6231689453125</v>
      </c>
      <c r="Y225" s="1">
        <v>6.2443483620882034E-2</v>
      </c>
      <c r="Z225" s="1">
        <v>6.5729983150959015E-2</v>
      </c>
      <c r="AA225" s="1">
        <v>101.30178070068359</v>
      </c>
      <c r="AB225" s="1">
        <v>-2.6173462867736816</v>
      </c>
      <c r="AC225" s="1">
        <v>-2.4357398971915245E-2</v>
      </c>
      <c r="AD225" s="1">
        <v>1.2278128415346146E-2</v>
      </c>
      <c r="AE225" s="1">
        <v>9.9770794622600079E-4</v>
      </c>
      <c r="AF225" s="1">
        <v>3.9119802415370941E-2</v>
      </c>
      <c r="AG225" s="1">
        <v>1.5223281225189567E-3</v>
      </c>
      <c r="AH225" s="1">
        <v>1</v>
      </c>
      <c r="AI225" s="1">
        <v>0</v>
      </c>
      <c r="AJ225" s="1">
        <v>2</v>
      </c>
      <c r="AK225" s="1">
        <v>0</v>
      </c>
      <c r="AL225" s="1">
        <v>1</v>
      </c>
      <c r="AM225" s="1">
        <v>0.18999999761581421</v>
      </c>
      <c r="AN225" s="1">
        <v>111115</v>
      </c>
      <c r="AO225">
        <f>X225*0.000001/(K225*0.0001)</f>
        <v>0.47740696569468066</v>
      </c>
      <c r="AP225">
        <f>(U225-T225)/(1000-U225)*AO225</f>
        <v>3.414709488122547E-4</v>
      </c>
      <c r="AQ225">
        <f>(P225+273.15)</f>
        <v>293.37831535339353</v>
      </c>
      <c r="AR225">
        <f>(O225+273.15)</f>
        <v>293.4513114929199</v>
      </c>
      <c r="AS225">
        <f>(Y225*AK225+Z225*AL225)*AM225</f>
        <v>1.2488696641969721E-2</v>
      </c>
      <c r="AT225">
        <f>((AS225+0.00000010773*(AR225^4-AQ225^4))-AP225*44100)/(L225*0.92*2*29.3+0.00000043092*AQ225^3)</f>
        <v>-0.12006027743132527</v>
      </c>
      <c r="AU225">
        <f>0.61365*EXP(17.502*J225/(240.97+J225))</f>
        <v>2.3623904800165851</v>
      </c>
      <c r="AV225">
        <f>AU225*1000/AA225</f>
        <v>23.320325305995766</v>
      </c>
      <c r="AW225">
        <f>(AV225-U225)</f>
        <v>15.753295352992836</v>
      </c>
      <c r="AX225">
        <f>IF(D225,P225,(O225+P225)/2)</f>
        <v>20.228315353393555</v>
      </c>
      <c r="AY225">
        <f>0.61365*EXP(17.502*AX225/(240.97+AX225))</f>
        <v>2.3799970181972472</v>
      </c>
      <c r="AZ225">
        <f>IF(AW225&lt;&gt;0,(1000-(AV225+U225)/2)/AW225*AP225,0)</f>
        <v>2.1341400261062689E-2</v>
      </c>
      <c r="BA225">
        <f>U225*AA225/1000</f>
        <v>0.76655360885460688</v>
      </c>
      <c r="BB225">
        <f>(AY225-BA225)</f>
        <v>1.6134434093426404</v>
      </c>
      <c r="BC225">
        <f>1/(1.6/F225+1.37/N225)</f>
        <v>1.3349751473859587E-2</v>
      </c>
      <c r="BD225">
        <f>G225*AA225*0.001</f>
        <v>46.447263464984132</v>
      </c>
      <c r="BE225">
        <f>G225/S225</f>
        <v>1.1153263236414235</v>
      </c>
      <c r="BF225">
        <f>(1-AP225*AA225/AU225/F225)*100</f>
        <v>31.795345355009609</v>
      </c>
      <c r="BG225">
        <f>(S225-E225/(N225/1.35))</f>
        <v>411.3869819969126</v>
      </c>
      <c r="BH225">
        <f>E225*BF225/100/BG225</f>
        <v>-6.0391607254720319E-4</v>
      </c>
    </row>
    <row r="226" spans="1:60" x14ac:dyDescent="0.25">
      <c r="A226" s="1">
        <v>77</v>
      </c>
      <c r="B226" s="1" t="s">
        <v>288</v>
      </c>
      <c r="C226" s="1">
        <v>9210.9999995306134</v>
      </c>
      <c r="D226" s="1">
        <v>1</v>
      </c>
      <c r="E226">
        <f>(R226-S226*(1000-T226)/(1000-U226))*AO226</f>
        <v>-0.73052806792365732</v>
      </c>
      <c r="F226">
        <f>IF(AZ226&lt;&gt;0,1/(1/AZ226-1/N226),0)</f>
        <v>2.1326758581230995E-2</v>
      </c>
      <c r="G226">
        <f>((BC226-AP226/2)*S226-E226)/(BC226+AP226/2)</f>
        <v>455.09388171936587</v>
      </c>
      <c r="H226">
        <f>AP226*1000</f>
        <v>0.33913516006743355</v>
      </c>
      <c r="I226">
        <f>(AU226-BA226)</f>
        <v>1.5954094982281488</v>
      </c>
      <c r="J226">
        <f>(P226+AT226*D226)</f>
        <v>20.104253680472834</v>
      </c>
      <c r="K226" s="1">
        <v>12.560000419616699</v>
      </c>
      <c r="L226">
        <f>(K226*AI226+AJ226)</f>
        <v>2</v>
      </c>
      <c r="M226" s="1">
        <v>0.5</v>
      </c>
      <c r="N226">
        <f>L226*(M226+1)*(M226+1)/(M226*M226+1)</f>
        <v>3.6</v>
      </c>
      <c r="O226" s="1">
        <v>20.298103332519531</v>
      </c>
      <c r="P226" s="1">
        <v>20.223217010498047</v>
      </c>
      <c r="Q226" s="1">
        <v>20.054391860961914</v>
      </c>
      <c r="R226" s="1">
        <v>409.84616088867187</v>
      </c>
      <c r="S226" s="1">
        <v>411.0843505859375</v>
      </c>
      <c r="T226" s="1">
        <v>6.8604788780212402</v>
      </c>
      <c r="U226" s="1">
        <v>7.5654802322387695</v>
      </c>
      <c r="V226" s="1">
        <v>29.071918487548828</v>
      </c>
      <c r="W226" s="1">
        <v>32.063259124755859</v>
      </c>
      <c r="X226" s="1">
        <v>599.61761474609375</v>
      </c>
      <c r="Y226" s="1">
        <v>9.6103325486183167E-2</v>
      </c>
      <c r="Z226" s="1">
        <v>0.10116139799356461</v>
      </c>
      <c r="AA226" s="1">
        <v>101.30171966552734</v>
      </c>
      <c r="AB226" s="1">
        <v>-2.6173462867736816</v>
      </c>
      <c r="AC226" s="1">
        <v>-2.4357398971915245E-2</v>
      </c>
      <c r="AD226" s="1">
        <v>1.2278128415346146E-2</v>
      </c>
      <c r="AE226" s="1">
        <v>9.9770794622600079E-4</v>
      </c>
      <c r="AF226" s="1">
        <v>3.9119802415370941E-2</v>
      </c>
      <c r="AG226" s="1">
        <v>1.5223281225189567E-3</v>
      </c>
      <c r="AH226" s="1">
        <v>1</v>
      </c>
      <c r="AI226" s="1">
        <v>0</v>
      </c>
      <c r="AJ226" s="1">
        <v>2</v>
      </c>
      <c r="AK226" s="1">
        <v>0</v>
      </c>
      <c r="AL226" s="1">
        <v>1</v>
      </c>
      <c r="AM226" s="1">
        <v>0.18999999761581421</v>
      </c>
      <c r="AN226" s="1">
        <v>111115</v>
      </c>
      <c r="AO226">
        <f>X226*0.000001/(K226*0.0001)</f>
        <v>0.47740254356169248</v>
      </c>
      <c r="AP226">
        <f>(U226-T226)/(1000-U226)*AO226</f>
        <v>3.3913516006743355E-4</v>
      </c>
      <c r="AQ226">
        <f>(P226+273.15)</f>
        <v>293.37321701049802</v>
      </c>
      <c r="AR226">
        <f>(O226+273.15)</f>
        <v>293.44810333251951</v>
      </c>
      <c r="AS226">
        <f>(Y226*AK226+Z226*AL226)*AM226</f>
        <v>1.9220665377589707E-2</v>
      </c>
      <c r="AT226">
        <f>((AS226+0.00000010773*(AR226^4-AQ226^4))-AP226*44100)/(L226*0.92*2*29.3+0.00000043092*AQ226^3)</f>
        <v>-0.11896333002521386</v>
      </c>
      <c r="AU226">
        <f>0.61365*EXP(17.502*J226/(240.97+J226))</f>
        <v>2.3618056558494893</v>
      </c>
      <c r="AV226">
        <f>AU226*1000/AA226</f>
        <v>23.314566264497529</v>
      </c>
      <c r="AW226">
        <f>(AV226-U226)</f>
        <v>15.749086032258759</v>
      </c>
      <c r="AX226">
        <f>IF(D226,P226,(O226+P226)/2)</f>
        <v>20.223217010498047</v>
      </c>
      <c r="AY226">
        <f>0.61365*EXP(17.502*AX226/(240.97+AX226))</f>
        <v>2.3792470283084852</v>
      </c>
      <c r="AZ226">
        <f>IF(AW226&lt;&gt;0,(1000-(AV226+U226)/2)/AW226*AP226,0)</f>
        <v>2.1201160792933011E-2</v>
      </c>
      <c r="BA226">
        <f>U226*AA226/1000</f>
        <v>0.7663961576213405</v>
      </c>
      <c r="BB226">
        <f>(AY226-BA226)</f>
        <v>1.6128508706871447</v>
      </c>
      <c r="BC226">
        <f>1/(1.6/F226+1.37/N226)</f>
        <v>1.3261952721655774E-2</v>
      </c>
      <c r="BD226">
        <f>G226*AA226*0.001</f>
        <v>46.101792827431865</v>
      </c>
      <c r="BE226">
        <f>G226/S226</f>
        <v>1.1070571795562141</v>
      </c>
      <c r="BF226">
        <f>(1-AP226*AA226/AU226/F226)*100</f>
        <v>31.794307188188998</v>
      </c>
      <c r="BG226">
        <f>(S226-E226/(N226/1.35))</f>
        <v>411.35829861140888</v>
      </c>
      <c r="BH226">
        <f>E226*BF226/100/BG226</f>
        <v>-5.6463267860556966E-4</v>
      </c>
    </row>
    <row r="227" spans="1:60" x14ac:dyDescent="0.25">
      <c r="A227" s="1" t="s">
        <v>9</v>
      </c>
      <c r="B227" s="1" t="s">
        <v>289</v>
      </c>
    </row>
    <row r="228" spans="1:60" x14ac:dyDescent="0.25">
      <c r="A228" s="1" t="s">
        <v>9</v>
      </c>
      <c r="B228" s="1" t="s">
        <v>290</v>
      </c>
    </row>
    <row r="229" spans="1:60" x14ac:dyDescent="0.25">
      <c r="A229" s="1" t="s">
        <v>9</v>
      </c>
      <c r="B229" s="1" t="s">
        <v>291</v>
      </c>
    </row>
    <row r="230" spans="1:60" x14ac:dyDescent="0.25">
      <c r="A230" s="1" t="s">
        <v>9</v>
      </c>
      <c r="B230" s="1" t="s">
        <v>292</v>
      </c>
    </row>
    <row r="231" spans="1:60" x14ac:dyDescent="0.25">
      <c r="A231" s="1" t="s">
        <v>9</v>
      </c>
      <c r="B231" s="1" t="s">
        <v>293</v>
      </c>
    </row>
    <row r="232" spans="1:60" x14ac:dyDescent="0.25">
      <c r="A232" s="1" t="s">
        <v>9</v>
      </c>
      <c r="B232" s="1" t="s">
        <v>294</v>
      </c>
    </row>
    <row r="233" spans="1:60" x14ac:dyDescent="0.25">
      <c r="A233" s="1" t="s">
        <v>9</v>
      </c>
      <c r="B233" s="1" t="s">
        <v>295</v>
      </c>
    </row>
    <row r="234" spans="1:60" x14ac:dyDescent="0.25">
      <c r="A234" s="1" t="s">
        <v>9</v>
      </c>
      <c r="B234" s="1" t="s">
        <v>296</v>
      </c>
    </row>
    <row r="235" spans="1:60" x14ac:dyDescent="0.25">
      <c r="A235" s="1" t="s">
        <v>9</v>
      </c>
      <c r="B235" s="1" t="s">
        <v>297</v>
      </c>
    </row>
    <row r="236" spans="1:60" x14ac:dyDescent="0.25">
      <c r="A236" s="1">
        <v>78</v>
      </c>
      <c r="B236" s="1" t="s">
        <v>298</v>
      </c>
      <c r="C236" s="1">
        <v>9609.4999999888241</v>
      </c>
      <c r="D236" s="1">
        <v>1</v>
      </c>
      <c r="E236">
        <f>(R236-S236*(1000-T236)/(1000-U236))*AO236</f>
        <v>-0.75646421213921466</v>
      </c>
      <c r="F236">
        <f>IF(AZ236&lt;&gt;0,1/(1/AZ236-1/N236),0)</f>
        <v>2.2541610247100805E-2</v>
      </c>
      <c r="G236">
        <f>((BC236-AP236/2)*S236-E236)/(BC236+AP236/2)</f>
        <v>453.83002311739938</v>
      </c>
      <c r="H236">
        <f>AP236*1000</f>
        <v>0.35910291387082111</v>
      </c>
      <c r="I236">
        <f>(AU236-BA236)</f>
        <v>1.5988033475339425</v>
      </c>
      <c r="J236">
        <f>(P236+AT236*D236)</f>
        <v>20.161015772210092</v>
      </c>
      <c r="K236" s="1">
        <v>9.5100002288818359</v>
      </c>
      <c r="L236">
        <f>(K236*AI236+AJ236)</f>
        <v>2</v>
      </c>
      <c r="M236" s="1">
        <v>0.5</v>
      </c>
      <c r="N236">
        <f>L236*(M236+1)*(M236+1)/(M236*M236+1)</f>
        <v>3.6</v>
      </c>
      <c r="O236" s="1">
        <v>20.321453094482422</v>
      </c>
      <c r="P236" s="1">
        <v>20.291421890258789</v>
      </c>
      <c r="Q236" s="1">
        <v>20.06321907043457</v>
      </c>
      <c r="R236" s="1">
        <v>409.9627685546875</v>
      </c>
      <c r="S236" s="1">
        <v>410.928466796875</v>
      </c>
      <c r="T236" s="1">
        <v>7.0484528541564941</v>
      </c>
      <c r="U236" s="1">
        <v>7.613645076751709</v>
      </c>
      <c r="V236" s="1">
        <v>29.911754608154297</v>
      </c>
      <c r="W236" s="1">
        <v>32.222080230712891</v>
      </c>
      <c r="X236" s="1">
        <v>599.6309814453125</v>
      </c>
      <c r="Y236" s="1">
        <v>0.14293000102043152</v>
      </c>
      <c r="Z236" s="1">
        <v>0.15045264363288879</v>
      </c>
      <c r="AA236" s="1">
        <v>101.30630493164062</v>
      </c>
      <c r="AB236" s="1">
        <v>-2.4651474952697754</v>
      </c>
      <c r="AC236" s="1">
        <v>-2.13491041213274E-2</v>
      </c>
      <c r="AD236" s="1">
        <v>1.5019549988210201E-2</v>
      </c>
      <c r="AE236" s="1">
        <v>8.2660402404144406E-4</v>
      </c>
      <c r="AF236" s="1">
        <v>2.2843437269330025E-2</v>
      </c>
      <c r="AG236" s="1">
        <v>8.7089731823652983E-4</v>
      </c>
      <c r="AH236" s="1">
        <v>0.66666668653488159</v>
      </c>
      <c r="AI236" s="1">
        <v>0</v>
      </c>
      <c r="AJ236" s="1">
        <v>2</v>
      </c>
      <c r="AK236" s="1">
        <v>0</v>
      </c>
      <c r="AL236" s="1">
        <v>1</v>
      </c>
      <c r="AM236" s="1">
        <v>0.18999999761581421</v>
      </c>
      <c r="AN236" s="1">
        <v>111115</v>
      </c>
      <c r="AO236">
        <f>X236*0.000001/(K236*0.0001)</f>
        <v>0.63052677919421629</v>
      </c>
      <c r="AP236">
        <f>(U236-T236)/(1000-U236)*AO236</f>
        <v>3.5910291387082112E-4</v>
      </c>
      <c r="AQ236">
        <f>(P236+273.15)</f>
        <v>293.44142189025877</v>
      </c>
      <c r="AR236">
        <f>(O236+273.15)</f>
        <v>293.4714530944824</v>
      </c>
      <c r="AS236">
        <f>(Y236*AK236+Z236*AL236)*AM236</f>
        <v>2.8586001931541816E-2</v>
      </c>
      <c r="AT236">
        <f>((AS236+0.00000010773*(AR236^4-AQ236^4))-AP236*44100)/(L236*0.92*2*29.3+0.00000043092*AQ236^3)</f>
        <v>-0.13040611804869612</v>
      </c>
      <c r="AU236">
        <f>0.61365*EXP(17.502*J236/(240.97+J236))</f>
        <v>2.3701135973206355</v>
      </c>
      <c r="AV236">
        <f>AU236*1000/AA236</f>
        <v>23.3955191527313</v>
      </c>
      <c r="AW236">
        <f>(AV236-U236)</f>
        <v>15.781874075979591</v>
      </c>
      <c r="AX236">
        <f>IF(D236,P236,(O236+P236)/2)</f>
        <v>20.291421890258789</v>
      </c>
      <c r="AY236">
        <f>0.61365*EXP(17.502*AX236/(240.97+AX236))</f>
        <v>2.3892974462718253</v>
      </c>
      <c r="AZ236">
        <f>IF(AW236&lt;&gt;0,(1000-(AV236+U236)/2)/AW236*AP236,0)</f>
        <v>2.2401342930061612E-2</v>
      </c>
      <c r="BA236">
        <f>U236*AA236/1000</f>
        <v>0.77131024978669305</v>
      </c>
      <c r="BB236">
        <f>(AY236-BA236)</f>
        <v>1.6179871964851322</v>
      </c>
      <c r="BC236">
        <f>1/(1.6/F236+1.37/N236)</f>
        <v>1.4013374267502383E-2</v>
      </c>
      <c r="BD236">
        <f>G236*AA236*0.001</f>
        <v>45.975842709064779</v>
      </c>
      <c r="BE236">
        <f>G236/S236</f>
        <v>1.1044015194540682</v>
      </c>
      <c r="BF236">
        <f>(1-AP236*AA236/AU236/F236)*100</f>
        <v>31.907182265696179</v>
      </c>
      <c r="BG236">
        <f>(S236-E236/(N236/1.35))</f>
        <v>411.21214087642721</v>
      </c>
      <c r="BH236">
        <f>E236*BF236/100/BG236</f>
        <v>-5.8696325071431804E-4</v>
      </c>
    </row>
    <row r="237" spans="1:60" x14ac:dyDescent="0.25">
      <c r="A237" s="1">
        <v>79</v>
      </c>
      <c r="B237" s="1" t="s">
        <v>299</v>
      </c>
      <c r="C237" s="1">
        <v>9614.4999998770654</v>
      </c>
      <c r="D237" s="1">
        <v>1</v>
      </c>
      <c r="E237">
        <f>(R237-S237*(1000-T237)/(1000-U237))*AO237</f>
        <v>-0.81070844493260164</v>
      </c>
      <c r="F237">
        <f>IF(AZ237&lt;&gt;0,1/(1/AZ237-1/N237),0)</f>
        <v>2.2402952139815815E-2</v>
      </c>
      <c r="G237">
        <f>((BC237-AP237/2)*S237-E237)/(BC237+AP237/2)</f>
        <v>457.99503658997912</v>
      </c>
      <c r="H237">
        <f>AP237*1000</f>
        <v>0.35685806418360927</v>
      </c>
      <c r="I237">
        <f>(AU237-BA237)</f>
        <v>1.5986082478852941</v>
      </c>
      <c r="J237">
        <f>(P237+AT237*D237)</f>
        <v>20.15960501402267</v>
      </c>
      <c r="K237" s="1">
        <v>9.5100002288818359</v>
      </c>
      <c r="L237">
        <f>(K237*AI237+AJ237)</f>
        <v>2</v>
      </c>
      <c r="M237" s="1">
        <v>0.5</v>
      </c>
      <c r="N237">
        <f>L237*(M237+1)*(M237+1)/(M237*M237+1)</f>
        <v>3.6</v>
      </c>
      <c r="O237" s="1">
        <v>20.321521759033203</v>
      </c>
      <c r="P237" s="1">
        <v>20.289016723632812</v>
      </c>
      <c r="Q237" s="1">
        <v>20.067878723144531</v>
      </c>
      <c r="R237" s="1">
        <v>409.86502075195312</v>
      </c>
      <c r="S237" s="1">
        <v>410.91818237304687</v>
      </c>
      <c r="T237" s="1">
        <v>7.0517706871032715</v>
      </c>
      <c r="U237" s="1">
        <v>7.6134109497070313</v>
      </c>
      <c r="V237" s="1">
        <v>29.931659698486328</v>
      </c>
      <c r="W237" s="1">
        <v>32.221725463867188</v>
      </c>
      <c r="X237" s="1">
        <v>599.65118408203125</v>
      </c>
      <c r="Y237" s="1">
        <v>0.10367769002914429</v>
      </c>
      <c r="Z237" s="1">
        <v>0.10913440585136414</v>
      </c>
      <c r="AA237" s="1">
        <v>101.30788421630859</v>
      </c>
      <c r="AB237" s="1">
        <v>-2.4651474952697754</v>
      </c>
      <c r="AC237" s="1">
        <v>-2.13491041213274E-2</v>
      </c>
      <c r="AD237" s="1">
        <v>1.5019549988210201E-2</v>
      </c>
      <c r="AE237" s="1">
        <v>8.2660402404144406E-4</v>
      </c>
      <c r="AF237" s="1">
        <v>2.2843437269330025E-2</v>
      </c>
      <c r="AG237" s="1">
        <v>8.7089731823652983E-4</v>
      </c>
      <c r="AH237" s="1">
        <v>0.66666668653488159</v>
      </c>
      <c r="AI237" s="1">
        <v>0</v>
      </c>
      <c r="AJ237" s="1">
        <v>2</v>
      </c>
      <c r="AK237" s="1">
        <v>0</v>
      </c>
      <c r="AL237" s="1">
        <v>1</v>
      </c>
      <c r="AM237" s="1">
        <v>0.18999999761581421</v>
      </c>
      <c r="AN237" s="1">
        <v>111115</v>
      </c>
      <c r="AO237">
        <f>X237*0.000001/(K237*0.0001)</f>
        <v>0.63054802276543875</v>
      </c>
      <c r="AP237">
        <f>(U237-T237)/(1000-U237)*AO237</f>
        <v>3.5685806418360926E-4</v>
      </c>
      <c r="AQ237">
        <f>(P237+273.15)</f>
        <v>293.43901672363279</v>
      </c>
      <c r="AR237">
        <f>(O237+273.15)</f>
        <v>293.47152175903318</v>
      </c>
      <c r="AS237">
        <f>(Y237*AK237+Z237*AL237)*AM237</f>
        <v>2.0735536851562486E-2</v>
      </c>
      <c r="AT237">
        <f>((AS237+0.00000010773*(AR237^4-AQ237^4))-AP237*44100)/(L237*0.92*2*29.3+0.00000043092*AQ237^3)</f>
        <v>-0.12941170961014339</v>
      </c>
      <c r="AU237">
        <f>0.61365*EXP(17.502*J237/(240.97+J237))</f>
        <v>2.3699068028693899</v>
      </c>
      <c r="AV237">
        <f>AU237*1000/AA237</f>
        <v>23.393113193532486</v>
      </c>
      <c r="AW237">
        <f>(AV237-U237)</f>
        <v>15.779702243825454</v>
      </c>
      <c r="AX237">
        <f>IF(D237,P237,(O237+P237)/2)</f>
        <v>20.289016723632812</v>
      </c>
      <c r="AY237">
        <f>0.61365*EXP(17.502*AX237/(240.97+AX237))</f>
        <v>2.388942398165244</v>
      </c>
      <c r="AZ237">
        <f>IF(AW237&lt;&gt;0,(1000-(AV237+U237)/2)/AW237*AP237,0)</f>
        <v>2.2264399838702435E-2</v>
      </c>
      <c r="BA237">
        <f>U237*AA237/1000</f>
        <v>0.77129855498409594</v>
      </c>
      <c r="BB237">
        <f>(AY237-BA237)</f>
        <v>1.6176438431811482</v>
      </c>
      <c r="BC237">
        <f>1/(1.6/F237+1.37/N237)</f>
        <v>1.3927631979823947E-2</v>
      </c>
      <c r="BD237">
        <f>G237*AA237*0.001</f>
        <v>46.398508138501626</v>
      </c>
      <c r="BE237">
        <f>G237/S237</f>
        <v>1.114565030792904</v>
      </c>
      <c r="BF237">
        <f>(1-AP237*AA237/AU237/F237)*100</f>
        <v>31.907035522349215</v>
      </c>
      <c r="BG237">
        <f>(S237-E237/(N237/1.35))</f>
        <v>411.22219803989663</v>
      </c>
      <c r="BH237">
        <f>E237*BF237/100/BG237</f>
        <v>-6.2903469885697597E-4</v>
      </c>
    </row>
    <row r="238" spans="1:60" x14ac:dyDescent="0.25">
      <c r="A238" s="1">
        <v>80</v>
      </c>
      <c r="B238" s="1" t="s">
        <v>300</v>
      </c>
      <c r="C238" s="1">
        <v>9619.9999997541308</v>
      </c>
      <c r="D238" s="1">
        <v>1</v>
      </c>
      <c r="E238">
        <f>(R238-S238*(1000-T238)/(1000-U238))*AO238</f>
        <v>-0.85855792987909429</v>
      </c>
      <c r="F238">
        <f>IF(AZ238&lt;&gt;0,1/(1/AZ238-1/N238),0)</f>
        <v>2.3188004194075643E-2</v>
      </c>
      <c r="G238">
        <f>((BC238-AP238/2)*S238-E238)/(BC238+AP238/2)</f>
        <v>459.30274326924683</v>
      </c>
      <c r="H238">
        <f>AP238*1000</f>
        <v>0.36912494712280636</v>
      </c>
      <c r="I238">
        <f>(AU238-BA238)</f>
        <v>1.5979340239800597</v>
      </c>
      <c r="J238">
        <f>(P238+AT238*D238)</f>
        <v>20.154550123301028</v>
      </c>
      <c r="K238" s="1">
        <v>9.5100002288818359</v>
      </c>
      <c r="L238">
        <f>(K238*AI238+AJ238)</f>
        <v>2</v>
      </c>
      <c r="M238" s="1">
        <v>0.5</v>
      </c>
      <c r="N238">
        <f>L238*(M238+1)*(M238+1)/(M238*M238+1)</f>
        <v>3.6</v>
      </c>
      <c r="O238" s="1">
        <v>20.321235656738281</v>
      </c>
      <c r="P238" s="1">
        <v>20.288541793823242</v>
      </c>
      <c r="Q238" s="1">
        <v>20.065834045410156</v>
      </c>
      <c r="R238" s="1">
        <v>409.75631713867187</v>
      </c>
      <c r="S238" s="1">
        <v>410.87738037109375</v>
      </c>
      <c r="T238" s="1">
        <v>7.0317935943603516</v>
      </c>
      <c r="U238" s="1">
        <v>7.6127333641052246</v>
      </c>
      <c r="V238" s="1">
        <v>29.770847320556641</v>
      </c>
      <c r="W238" s="1">
        <v>32.220268249511719</v>
      </c>
      <c r="X238" s="1">
        <v>599.65850830078125</v>
      </c>
      <c r="Y238" s="1">
        <v>7.9803377389907837E-2</v>
      </c>
      <c r="Z238" s="1">
        <v>8.4003552794456482E-2</v>
      </c>
      <c r="AA238" s="1">
        <v>101.30815124511719</v>
      </c>
      <c r="AB238" s="1">
        <v>-2.4651474952697754</v>
      </c>
      <c r="AC238" s="1">
        <v>-2.13491041213274E-2</v>
      </c>
      <c r="AD238" s="1">
        <v>1.5019549988210201E-2</v>
      </c>
      <c r="AE238" s="1">
        <v>8.2660402404144406E-4</v>
      </c>
      <c r="AF238" s="1">
        <v>2.2843437269330025E-2</v>
      </c>
      <c r="AG238" s="1">
        <v>8.7089731823652983E-4</v>
      </c>
      <c r="AH238" s="1">
        <v>1</v>
      </c>
      <c r="AI238" s="1">
        <v>0</v>
      </c>
      <c r="AJ238" s="1">
        <v>2</v>
      </c>
      <c r="AK238" s="1">
        <v>0</v>
      </c>
      <c r="AL238" s="1">
        <v>1</v>
      </c>
      <c r="AM238" s="1">
        <v>0.18999999761581421</v>
      </c>
      <c r="AN238" s="1">
        <v>111115</v>
      </c>
      <c r="AO238">
        <f>X238*0.000001/(K238*0.0001)</f>
        <v>0.6305557243622566</v>
      </c>
      <c r="AP238">
        <f>(U238-T238)/(1000-U238)*AO238</f>
        <v>3.6912494712280637E-4</v>
      </c>
      <c r="AQ238">
        <f>(P238+273.15)</f>
        <v>293.43854179382322</v>
      </c>
      <c r="AR238">
        <f>(O238+273.15)</f>
        <v>293.47123565673826</v>
      </c>
      <c r="AS238">
        <f>(Y238*AK238+Z238*AL238)*AM238</f>
        <v>1.5960674830666655E-2</v>
      </c>
      <c r="AT238">
        <f>((AS238+0.00000010773*(AR238^4-AQ238^4))-AP238*44100)/(L238*0.92*2*29.3+0.00000043092*AQ238^3)</f>
        <v>-0.13399167052221508</v>
      </c>
      <c r="AU238">
        <f>0.61365*EXP(17.502*J238/(240.97+J238))</f>
        <v>2.3691659670195815</v>
      </c>
      <c r="AV238">
        <f>AU238*1000/AA238</f>
        <v>23.385738836427237</v>
      </c>
      <c r="AW238">
        <f>(AV238-U238)</f>
        <v>15.773005472322012</v>
      </c>
      <c r="AX238">
        <f>IF(D238,P238,(O238+P238)/2)</f>
        <v>20.288541793823242</v>
      </c>
      <c r="AY238">
        <f>0.61365*EXP(17.502*AX238/(240.97+AX238))</f>
        <v>2.3888722950034258</v>
      </c>
      <c r="AZ238">
        <f>IF(AW238&lt;&gt;0,(1000-(AV238+U238)/2)/AW238*AP238,0)</f>
        <v>2.3039603520999315E-2</v>
      </c>
      <c r="BA238">
        <f>U238*AA238/1000</f>
        <v>0.77123194303952192</v>
      </c>
      <c r="BB238">
        <f>(AY238-BA238)</f>
        <v>1.617640351963904</v>
      </c>
      <c r="BC238">
        <f>1/(1.6/F238+1.37/N238)</f>
        <v>1.4413011943431102E-2</v>
      </c>
      <c r="BD238">
        <f>G238*AA238*0.001</f>
        <v>46.531111782418094</v>
      </c>
      <c r="BE238">
        <f>G238/S238</f>
        <v>1.1178584298177148</v>
      </c>
      <c r="BF238">
        <f>(1-AP238*AA238/AU238/F238)*100</f>
        <v>31.929501327281184</v>
      </c>
      <c r="BG238">
        <f>(S238-E238/(N238/1.35))</f>
        <v>411.1993395947984</v>
      </c>
      <c r="BH238">
        <f>E238*BF238/100/BG238</f>
        <v>-6.6666757268228594E-4</v>
      </c>
    </row>
    <row r="239" spans="1:60" x14ac:dyDescent="0.25">
      <c r="A239" s="1">
        <v>81</v>
      </c>
      <c r="B239" s="1" t="s">
        <v>301</v>
      </c>
      <c r="C239" s="1">
        <v>9624.9999996423721</v>
      </c>
      <c r="D239" s="1">
        <v>1</v>
      </c>
      <c r="E239">
        <f>(R239-S239*(1000-T239)/(1000-U239))*AO239</f>
        <v>-0.83969768238150988</v>
      </c>
      <c r="F239">
        <f>IF(AZ239&lt;&gt;0,1/(1/AZ239-1/N239),0)</f>
        <v>2.3068151741746465E-2</v>
      </c>
      <c r="G239">
        <f>((BC239-AP239/2)*S239-E239)/(BC239+AP239/2)</f>
        <v>458.27621452873223</v>
      </c>
      <c r="H239">
        <f>AP239*1000</f>
        <v>0.36728524544801183</v>
      </c>
      <c r="I239">
        <f>(AU239-BA239)</f>
        <v>1.5981717894431329</v>
      </c>
      <c r="J239">
        <f>(P239+AT239*D239)</f>
        <v>20.155535581896959</v>
      </c>
      <c r="K239" s="1">
        <v>9.5100002288818359</v>
      </c>
      <c r="L239">
        <f>(K239*AI239+AJ239)</f>
        <v>2</v>
      </c>
      <c r="M239" s="1">
        <v>0.5</v>
      </c>
      <c r="N239">
        <f>L239*(M239+1)*(M239+1)/(M239*M239+1)</f>
        <v>3.6</v>
      </c>
      <c r="O239" s="1">
        <v>20.320529937744141</v>
      </c>
      <c r="P239" s="1">
        <v>20.288999557495117</v>
      </c>
      <c r="Q239" s="1">
        <v>20.059328079223633</v>
      </c>
      <c r="R239" s="1">
        <v>409.75418090820312</v>
      </c>
      <c r="S239" s="1">
        <v>410.84658813476562</v>
      </c>
      <c r="T239" s="1">
        <v>7.0337738990783691</v>
      </c>
      <c r="U239" s="1">
        <v>7.6118388175964355</v>
      </c>
      <c r="V239" s="1">
        <v>29.774595260620117</v>
      </c>
      <c r="W239" s="1">
        <v>32.217338562011719</v>
      </c>
      <c r="X239" s="1">
        <v>599.63775634765625</v>
      </c>
      <c r="Y239" s="1">
        <v>5.0686512142419815E-2</v>
      </c>
      <c r="Z239" s="1">
        <v>5.3354222327470779E-2</v>
      </c>
      <c r="AA239" s="1">
        <v>101.30779266357422</v>
      </c>
      <c r="AB239" s="1">
        <v>-2.4651474952697754</v>
      </c>
      <c r="AC239" s="1">
        <v>-2.13491041213274E-2</v>
      </c>
      <c r="AD239" s="1">
        <v>1.5019549988210201E-2</v>
      </c>
      <c r="AE239" s="1">
        <v>8.2660402404144406E-4</v>
      </c>
      <c r="AF239" s="1">
        <v>2.2843437269330025E-2</v>
      </c>
      <c r="AG239" s="1">
        <v>8.7089731823652983E-4</v>
      </c>
      <c r="AH239" s="1">
        <v>1</v>
      </c>
      <c r="AI239" s="1">
        <v>0</v>
      </c>
      <c r="AJ239" s="1">
        <v>2</v>
      </c>
      <c r="AK239" s="1">
        <v>0</v>
      </c>
      <c r="AL239" s="1">
        <v>1</v>
      </c>
      <c r="AM239" s="1">
        <v>0.18999999761581421</v>
      </c>
      <c r="AN239" s="1">
        <v>111115</v>
      </c>
      <c r="AO239">
        <f>X239*0.000001/(K239*0.0001)</f>
        <v>0.63053390317127278</v>
      </c>
      <c r="AP239">
        <f>(U239-T239)/(1000-U239)*AO239</f>
        <v>3.6728524544801181E-4</v>
      </c>
      <c r="AQ239">
        <f>(P239+273.15)</f>
        <v>293.43899955749509</v>
      </c>
      <c r="AR239">
        <f>(O239+273.15)</f>
        <v>293.47052993774412</v>
      </c>
      <c r="AS239">
        <f>(Y239*AK239+Z239*AL239)*AM239</f>
        <v>1.0137302115013069E-2</v>
      </c>
      <c r="AT239">
        <f>((AS239+0.00000010773*(AR239^4-AQ239^4))-AP239*44100)/(L239*0.92*2*29.3+0.00000043092*AQ239^3)</f>
        <v>-0.13346397559815759</v>
      </c>
      <c r="AU239">
        <f>0.61365*EXP(17.502*J239/(240.97+J239))</f>
        <v>2.3693103781647387</v>
      </c>
      <c r="AV239">
        <f>AU239*1000/AA239</f>
        <v>23.387247080121583</v>
      </c>
      <c r="AW239">
        <f>(AV239-U239)</f>
        <v>15.775408262525147</v>
      </c>
      <c r="AX239">
        <f>IF(D239,P239,(O239+P239)/2)</f>
        <v>20.288999557495117</v>
      </c>
      <c r="AY239">
        <f>0.61365*EXP(17.502*AX239/(240.97+AX239))</f>
        <v>2.3889398642846276</v>
      </c>
      <c r="AZ239">
        <f>IF(AW239&lt;&gt;0,(1000-(AV239+U239)/2)/AW239*AP239,0)</f>
        <v>2.2921276330494698E-2</v>
      </c>
      <c r="BA239">
        <f>U239*AA239/1000</f>
        <v>0.77113858872160568</v>
      </c>
      <c r="BB239">
        <f>(AY239-BA239)</f>
        <v>1.6178012755630218</v>
      </c>
      <c r="BC239">
        <f>1/(1.6/F239+1.37/N239)</f>
        <v>1.4338921537818804E-2</v>
      </c>
      <c r="BD239">
        <f>G239*AA239*0.001</f>
        <v>46.426951724124464</v>
      </c>
      <c r="BE239">
        <f>G239/S239</f>
        <v>1.1154436418939149</v>
      </c>
      <c r="BF239">
        <f>(1-AP239*AA239/AU239/F239)*100</f>
        <v>31.921249088668048</v>
      </c>
      <c r="BG239">
        <f>(S239-E239/(N239/1.35))</f>
        <v>411.16147476565868</v>
      </c>
      <c r="BH239">
        <f>E239*BF239/100/BG239</f>
        <v>-6.5191416325555509E-4</v>
      </c>
    </row>
    <row r="240" spans="1:60" x14ac:dyDescent="0.25">
      <c r="A240" s="1">
        <v>82</v>
      </c>
      <c r="B240" s="1" t="s">
        <v>302</v>
      </c>
      <c r="C240" s="1">
        <v>9629.9999995306134</v>
      </c>
      <c r="D240" s="1">
        <v>1</v>
      </c>
      <c r="E240">
        <f>(R240-S240*(1000-T240)/(1000-U240))*AO240</f>
        <v>-0.80971283545585693</v>
      </c>
      <c r="F240">
        <f>IF(AZ240&lt;&gt;0,1/(1/AZ240-1/N240),0)</f>
        <v>2.2973608776107112E-2</v>
      </c>
      <c r="G240">
        <f>((BC240-AP240/2)*S240-E240)/(BC240+AP240/2)</f>
        <v>456.4183143658334</v>
      </c>
      <c r="H240">
        <f>AP240*1000</f>
        <v>0.36575153475628264</v>
      </c>
      <c r="I240">
        <f>(AU240-BA240)</f>
        <v>1.5980071460508238</v>
      </c>
      <c r="J240">
        <f>(P240+AT240*D240)</f>
        <v>20.153717835554303</v>
      </c>
      <c r="K240" s="1">
        <v>9.5100002288818359</v>
      </c>
      <c r="L240">
        <f>(K240*AI240+AJ240)</f>
        <v>2</v>
      </c>
      <c r="M240" s="1">
        <v>0.5</v>
      </c>
      <c r="N240">
        <f>L240*(M240+1)*(M240+1)/(M240*M240+1)</f>
        <v>3.6</v>
      </c>
      <c r="O240" s="1">
        <v>20.318576812744141</v>
      </c>
      <c r="P240" s="1">
        <v>20.286508560180664</v>
      </c>
      <c r="Q240" s="1">
        <v>20.055273056030273</v>
      </c>
      <c r="R240" s="1">
        <v>409.77764892578125</v>
      </c>
      <c r="S240" s="1">
        <v>410.82351684570312</v>
      </c>
      <c r="T240" s="1">
        <v>7.0351896286010742</v>
      </c>
      <c r="U240" s="1">
        <v>7.6108427047729492</v>
      </c>
      <c r="V240" s="1">
        <v>29.777908325195313</v>
      </c>
      <c r="W240" s="1">
        <v>32.21636962890625</v>
      </c>
      <c r="X240" s="1">
        <v>599.63623046875</v>
      </c>
      <c r="Y240" s="1">
        <v>8.3055458962917328E-2</v>
      </c>
      <c r="Z240" s="1">
        <v>8.7426804006099701E-2</v>
      </c>
      <c r="AA240" s="1">
        <v>101.30768585205078</v>
      </c>
      <c r="AB240" s="1">
        <v>-2.4651474952697754</v>
      </c>
      <c r="AC240" s="1">
        <v>-2.13491041213274E-2</v>
      </c>
      <c r="AD240" s="1">
        <v>1.5019549988210201E-2</v>
      </c>
      <c r="AE240" s="1">
        <v>8.2660402404144406E-4</v>
      </c>
      <c r="AF240" s="1">
        <v>2.2843437269330025E-2</v>
      </c>
      <c r="AG240" s="1">
        <v>8.7089731823652983E-4</v>
      </c>
      <c r="AH240" s="1">
        <v>1</v>
      </c>
      <c r="AI240" s="1">
        <v>0</v>
      </c>
      <c r="AJ240" s="1">
        <v>2</v>
      </c>
      <c r="AK240" s="1">
        <v>0</v>
      </c>
      <c r="AL240" s="1">
        <v>1</v>
      </c>
      <c r="AM240" s="1">
        <v>0.18999999761581421</v>
      </c>
      <c r="AN240" s="1">
        <v>111115</v>
      </c>
      <c r="AO240">
        <f>X240*0.000001/(K240*0.0001)</f>
        <v>0.63053229867193572</v>
      </c>
      <c r="AP240">
        <f>(U240-T240)/(1000-U240)*AO240</f>
        <v>3.6575153475628265E-4</v>
      </c>
      <c r="AQ240">
        <f>(P240+273.15)</f>
        <v>293.43650856018064</v>
      </c>
      <c r="AR240">
        <f>(O240+273.15)</f>
        <v>293.46857681274412</v>
      </c>
      <c r="AS240">
        <f>(Y240*AK240+Z240*AL240)*AM240</f>
        <v>1.6611092552717199E-2</v>
      </c>
      <c r="AT240">
        <f>((AS240+0.00000010773*(AR240^4-AQ240^4))-AP240*44100)/(L240*0.92*2*29.3+0.00000043092*AQ240^3)</f>
        <v>-0.13279072462635966</v>
      </c>
      <c r="AU240">
        <f>0.61365*EXP(17.502*J240/(240.97+J240))</f>
        <v>2.3690440078553343</v>
      </c>
      <c r="AV240">
        <f>AU240*1000/AA240</f>
        <v>23.384642418099194</v>
      </c>
      <c r="AW240">
        <f>(AV240-U240)</f>
        <v>15.773799713326245</v>
      </c>
      <c r="AX240">
        <f>IF(D240,P240,(O240+P240)/2)</f>
        <v>20.286508560180664</v>
      </c>
      <c r="AY240">
        <f>0.61365*EXP(17.502*AX240/(240.97+AX240))</f>
        <v>2.3885721950137628</v>
      </c>
      <c r="AZ240">
        <f>IF(AW240&lt;&gt;0,(1000-(AV240+U240)/2)/AW240*AP240,0)</f>
        <v>2.2827931010495146E-2</v>
      </c>
      <c r="BA240">
        <f>U240*AA240/1000</f>
        <v>0.77103686180451037</v>
      </c>
      <c r="BB240">
        <f>(AY240-BA240)</f>
        <v>1.6175353332092524</v>
      </c>
      <c r="BC240">
        <f>1/(1.6/F240+1.37/N240)</f>
        <v>1.4280473990111547E-2</v>
      </c>
      <c r="BD240">
        <f>G240*AA240*0.001</f>
        <v>46.238683208896411</v>
      </c>
      <c r="BE240">
        <f>G240/S240</f>
        <v>1.1109839034294007</v>
      </c>
      <c r="BF240">
        <f>(1-AP240*AA240/AU240/F240)*100</f>
        <v>31.918956650408958</v>
      </c>
      <c r="BG240">
        <f>(S240-E240/(N240/1.35))</f>
        <v>411.12715915899906</v>
      </c>
      <c r="BH240">
        <f>E240*BF240/100/BG240</f>
        <v>-6.286422173388907E-4</v>
      </c>
    </row>
    <row r="241" spans="1:60" x14ac:dyDescent="0.25">
      <c r="A241" s="1" t="s">
        <v>9</v>
      </c>
      <c r="B241" s="1" t="s">
        <v>303</v>
      </c>
    </row>
    <row r="242" spans="1:60" x14ac:dyDescent="0.25">
      <c r="A242" s="1" t="s">
        <v>9</v>
      </c>
      <c r="B242" s="1" t="s">
        <v>304</v>
      </c>
    </row>
    <row r="243" spans="1:60" x14ac:dyDescent="0.25">
      <c r="A243" s="1" t="s">
        <v>9</v>
      </c>
      <c r="B243" s="1" t="s">
        <v>305</v>
      </c>
    </row>
    <row r="244" spans="1:60" x14ac:dyDescent="0.25">
      <c r="A244" s="1" t="s">
        <v>9</v>
      </c>
      <c r="B244" s="1" t="s">
        <v>306</v>
      </c>
    </row>
    <row r="245" spans="1:60" x14ac:dyDescent="0.25">
      <c r="A245" s="1" t="s">
        <v>9</v>
      </c>
      <c r="B245" s="1" t="s">
        <v>307</v>
      </c>
    </row>
    <row r="246" spans="1:60" x14ac:dyDescent="0.25">
      <c r="A246" s="1" t="s">
        <v>9</v>
      </c>
      <c r="B246" s="1" t="s">
        <v>308</v>
      </c>
    </row>
    <row r="247" spans="1:60" x14ac:dyDescent="0.25">
      <c r="A247" s="1" t="s">
        <v>9</v>
      </c>
      <c r="B247" s="1" t="s">
        <v>309</v>
      </c>
    </row>
    <row r="248" spans="1:60" x14ac:dyDescent="0.25">
      <c r="A248" s="1" t="s">
        <v>9</v>
      </c>
      <c r="B248" s="1" t="s">
        <v>310</v>
      </c>
    </row>
    <row r="249" spans="1:60" x14ac:dyDescent="0.25">
      <c r="A249" s="1" t="s">
        <v>9</v>
      </c>
      <c r="B249" s="1" t="s">
        <v>311</v>
      </c>
    </row>
    <row r="250" spans="1:60" x14ac:dyDescent="0.25">
      <c r="A250" s="1">
        <v>83</v>
      </c>
      <c r="B250" s="1" t="s">
        <v>312</v>
      </c>
      <c r="C250" s="1">
        <v>9963.4999999888241</v>
      </c>
      <c r="D250" s="1">
        <v>1</v>
      </c>
      <c r="E250">
        <f t="shared" ref="E250:E255" si="56">(R250-S250*(1000-T250)/(1000-U250))*AO250</f>
        <v>-0.93961338039050379</v>
      </c>
      <c r="F250">
        <f t="shared" ref="F250:F255" si="57">IF(AZ250&lt;&gt;0,1/(1/AZ250-1/N250),0)</f>
        <v>2.472825088801359E-2</v>
      </c>
      <c r="G250">
        <f t="shared" ref="G250:G255" si="58">((BC250-AP250/2)*S250-E250)/(BC250+AP250/2)</f>
        <v>462.04025703237352</v>
      </c>
      <c r="H250">
        <f t="shared" ref="H250:H255" si="59">AP250*1000</f>
        <v>0.38456246241087871</v>
      </c>
      <c r="I250">
        <f t="shared" ref="I250:I255" si="60">(AU250-BA250)</f>
        <v>1.5616535171672874</v>
      </c>
      <c r="J250">
        <f t="shared" ref="J250:J255" si="61">(P250+AT250*D250)</f>
        <v>20.135785852312566</v>
      </c>
      <c r="K250" s="1">
        <v>12.810000419616699</v>
      </c>
      <c r="L250">
        <f t="shared" ref="L250:L255" si="62">(K250*AI250+AJ250)</f>
        <v>2</v>
      </c>
      <c r="M250" s="1">
        <v>0.5</v>
      </c>
      <c r="N250">
        <f t="shared" ref="N250:N255" si="63">L250*(M250+1)*(M250+1)/(M250*M250+1)</f>
        <v>3.6</v>
      </c>
      <c r="O250" s="1">
        <v>20.308090209960937</v>
      </c>
      <c r="P250" s="1">
        <v>20.275596618652344</v>
      </c>
      <c r="Q250" s="1">
        <v>20.063930511474609</v>
      </c>
      <c r="R250" s="1">
        <v>410.15347290039062</v>
      </c>
      <c r="S250" s="1">
        <v>411.82244873046875</v>
      </c>
      <c r="T250" s="1">
        <v>7.127899169921875</v>
      </c>
      <c r="U250" s="1">
        <v>7.9429187774658203</v>
      </c>
      <c r="V250" s="1">
        <v>30.19401741027832</v>
      </c>
      <c r="W250" s="1">
        <v>33.648357391357422</v>
      </c>
      <c r="X250" s="1">
        <v>599.63177490234375</v>
      </c>
      <c r="Y250" s="1">
        <v>4.1940812021493912E-2</v>
      </c>
      <c r="Z250" s="1">
        <v>4.4148221611976624E-2</v>
      </c>
      <c r="AA250" s="1">
        <v>101.31844329833984</v>
      </c>
      <c r="AB250" s="1">
        <v>-2.4362366199493408</v>
      </c>
      <c r="AC250" s="1">
        <v>-1.5678247436881065E-2</v>
      </c>
      <c r="AD250" s="1">
        <v>1.9916171208024025E-2</v>
      </c>
      <c r="AE250" s="1">
        <v>8.0726557644084096E-4</v>
      </c>
      <c r="AF250" s="1">
        <v>2.431730180978775E-2</v>
      </c>
      <c r="AG250" s="1">
        <v>1.5654619783163071E-3</v>
      </c>
      <c r="AH250" s="1">
        <v>0.66666668653488159</v>
      </c>
      <c r="AI250" s="1">
        <v>0</v>
      </c>
      <c r="AJ250" s="1">
        <v>2</v>
      </c>
      <c r="AK250" s="1">
        <v>0</v>
      </c>
      <c r="AL250" s="1">
        <v>1</v>
      </c>
      <c r="AM250" s="1">
        <v>0.18999999761581421</v>
      </c>
      <c r="AN250" s="1">
        <v>111115</v>
      </c>
      <c r="AO250">
        <f t="shared" ref="AO250:AO255" si="64">X250*0.000001/(K250*0.0001)</f>
        <v>0.46809660832180189</v>
      </c>
      <c r="AP250">
        <f t="shared" ref="AP250:AP255" si="65">(U250-T250)/(1000-U250)*AO250</f>
        <v>3.8456246241087871E-4</v>
      </c>
      <c r="AQ250">
        <f t="shared" ref="AQ250:AQ255" si="66">(P250+273.15)</f>
        <v>293.42559661865232</v>
      </c>
      <c r="AR250">
        <f t="shared" ref="AR250:AR255" si="67">(O250+273.15)</f>
        <v>293.45809020996091</v>
      </c>
      <c r="AS250">
        <f t="shared" ref="AS250:AS255" si="68">(Y250*AK250+Z250*AL250)*AM250</f>
        <v>8.3881620010179958E-3</v>
      </c>
      <c r="AT250">
        <f t="shared" ref="AT250:AT255" si="69">((AS250+0.00000010773*(AR250^4-AQ250^4))-AP250*44100)/(L250*0.92*2*29.3+0.00000043092*AQ250^3)</f>
        <v>-0.1398107663397771</v>
      </c>
      <c r="AU250">
        <f t="shared" ref="AU250:AU255" si="70">0.61365*EXP(17.502*J250/(240.97+J250))</f>
        <v>2.366417682945277</v>
      </c>
      <c r="AV250">
        <f t="shared" ref="AV250:AV255" si="71">AU250*1000/AA250</f>
        <v>23.356238073824137</v>
      </c>
      <c r="AW250">
        <f t="shared" ref="AW250:AW255" si="72">(AV250-U250)</f>
        <v>15.413319296358317</v>
      </c>
      <c r="AX250">
        <f t="shared" ref="AX250:AX255" si="73">IF(D250,P250,(O250+P250)/2)</f>
        <v>20.275596618652344</v>
      </c>
      <c r="AY250">
        <f t="shared" ref="AY250:AY255" si="74">0.61365*EXP(17.502*AX250/(240.97+AX250))</f>
        <v>2.3869621850877216</v>
      </c>
      <c r="AZ250">
        <f t="shared" ref="AZ250:AZ255" si="75">IF(AW250&lt;&gt;0,(1000-(AV250+U250)/2)/AW250*AP250,0)</f>
        <v>2.4559552340245011E-2</v>
      </c>
      <c r="BA250">
        <f t="shared" ref="BA250:BA255" si="76">U250*AA250/1000</f>
        <v>0.80476416577798959</v>
      </c>
      <c r="BB250">
        <f t="shared" ref="BB250:BB255" si="77">(AY250-BA250)</f>
        <v>1.582198019309732</v>
      </c>
      <c r="BC250">
        <f t="shared" ref="BC250:BC255" si="78">1/(1.6/F250+1.37/N250)</f>
        <v>1.5364788100332956E-2</v>
      </c>
      <c r="BD250">
        <f t="shared" ref="BD250:BD255" si="79">G250*AA250*0.001</f>
        <v>46.813199583684906</v>
      </c>
      <c r="BE250">
        <f t="shared" ref="BE250:BE255" si="80">G250/S250</f>
        <v>1.1219404344195223</v>
      </c>
      <c r="BF250">
        <f t="shared" ref="BF250:BF255" si="81">(1-AP250*AA250/AU250/F250)*100</f>
        <v>33.415890137489782</v>
      </c>
      <c r="BG250">
        <f t="shared" ref="BG250:BG255" si="82">(S250-E250/(N250/1.35))</f>
        <v>412.17480374811521</v>
      </c>
      <c r="BH250">
        <f t="shared" ref="BH250:BH255" si="83">E250*BF250/100/BG250</f>
        <v>-7.6176460097333268E-4</v>
      </c>
    </row>
    <row r="251" spans="1:60" x14ac:dyDescent="0.25">
      <c r="A251" s="1">
        <v>84</v>
      </c>
      <c r="B251" s="1" t="s">
        <v>313</v>
      </c>
      <c r="C251" s="1">
        <v>9968.4999998770654</v>
      </c>
      <c r="D251" s="1">
        <v>1</v>
      </c>
      <c r="E251">
        <f t="shared" si="56"/>
        <v>-0.92916907761152301</v>
      </c>
      <c r="F251">
        <f t="shared" si="57"/>
        <v>2.4628486115348333E-2</v>
      </c>
      <c r="G251">
        <f t="shared" si="58"/>
        <v>461.67552209080606</v>
      </c>
      <c r="H251">
        <f t="shared" si="59"/>
        <v>0.38302034020925624</v>
      </c>
      <c r="I251">
        <f t="shared" si="60"/>
        <v>1.5616476168077069</v>
      </c>
      <c r="J251">
        <f t="shared" si="61"/>
        <v>20.13443796585608</v>
      </c>
      <c r="K251" s="1">
        <v>12.810000419616699</v>
      </c>
      <c r="L251">
        <f t="shared" si="62"/>
        <v>2</v>
      </c>
      <c r="M251" s="1">
        <v>0.5</v>
      </c>
      <c r="N251">
        <f t="shared" si="63"/>
        <v>3.6</v>
      </c>
      <c r="O251" s="1">
        <v>20.308761596679687</v>
      </c>
      <c r="P251" s="1">
        <v>20.273395538330078</v>
      </c>
      <c r="Q251" s="1">
        <v>20.069618225097656</v>
      </c>
      <c r="R251" s="1">
        <v>410.24227905273437</v>
      </c>
      <c r="S251" s="1">
        <v>411.89022827148437</v>
      </c>
      <c r="T251" s="1">
        <v>7.129305362701416</v>
      </c>
      <c r="U251" s="1">
        <v>7.9410505294799805</v>
      </c>
      <c r="V251" s="1">
        <v>30.198574066162109</v>
      </c>
      <c r="W251" s="1">
        <v>33.639545440673828</v>
      </c>
      <c r="X251" s="1">
        <v>599.637451171875</v>
      </c>
      <c r="Y251" s="1">
        <v>5.2121352404356003E-2</v>
      </c>
      <c r="Z251" s="1">
        <v>5.4864581674337387E-2</v>
      </c>
      <c r="AA251" s="1">
        <v>101.31817626953125</v>
      </c>
      <c r="AB251" s="1">
        <v>-2.4362366199493408</v>
      </c>
      <c r="AC251" s="1">
        <v>-1.5678247436881065E-2</v>
      </c>
      <c r="AD251" s="1">
        <v>1.9916171208024025E-2</v>
      </c>
      <c r="AE251" s="1">
        <v>8.0726557644084096E-4</v>
      </c>
      <c r="AF251" s="1">
        <v>2.431730180978775E-2</v>
      </c>
      <c r="AG251" s="1">
        <v>1.5654619783163071E-3</v>
      </c>
      <c r="AH251" s="1">
        <v>1</v>
      </c>
      <c r="AI251" s="1">
        <v>0</v>
      </c>
      <c r="AJ251" s="1">
        <v>2</v>
      </c>
      <c r="AK251" s="1">
        <v>0</v>
      </c>
      <c r="AL251" s="1">
        <v>1</v>
      </c>
      <c r="AM251" s="1">
        <v>0.18999999761581421</v>
      </c>
      <c r="AN251" s="1">
        <v>111115</v>
      </c>
      <c r="AO251">
        <f t="shared" si="64"/>
        <v>0.4681010394454127</v>
      </c>
      <c r="AP251">
        <f t="shared" si="65"/>
        <v>3.8302034020925625E-4</v>
      </c>
      <c r="AQ251">
        <f t="shared" si="66"/>
        <v>293.42339553833006</v>
      </c>
      <c r="AR251">
        <f t="shared" si="67"/>
        <v>293.45876159667966</v>
      </c>
      <c r="AS251">
        <f t="shared" si="68"/>
        <v>1.0424270387316747E-2</v>
      </c>
      <c r="AT251">
        <f t="shared" si="69"/>
        <v>-0.13895757247399751</v>
      </c>
      <c r="AU251">
        <f t="shared" si="70"/>
        <v>2.3662203741188139</v>
      </c>
      <c r="AV251">
        <f t="shared" si="71"/>
        <v>23.354352212421258</v>
      </c>
      <c r="AW251">
        <f t="shared" si="72"/>
        <v>15.413301682941277</v>
      </c>
      <c r="AX251">
        <f t="shared" si="73"/>
        <v>20.273395538330078</v>
      </c>
      <c r="AY251">
        <f t="shared" si="74"/>
        <v>2.3866375404357085</v>
      </c>
      <c r="AZ251">
        <f t="shared" si="75"/>
        <v>2.4461141425911215E-2</v>
      </c>
      <c r="BA251">
        <f t="shared" si="76"/>
        <v>0.80457275731110711</v>
      </c>
      <c r="BB251">
        <f t="shared" si="77"/>
        <v>1.5820647831246015</v>
      </c>
      <c r="BC251">
        <f t="shared" si="78"/>
        <v>1.530316070699537E-2</v>
      </c>
      <c r="BD251">
        <f t="shared" si="79"/>
        <v>46.776121926524162</v>
      </c>
      <c r="BE251">
        <f t="shared" si="80"/>
        <v>1.120870296020976</v>
      </c>
      <c r="BF251">
        <f t="shared" si="81"/>
        <v>33.408883738630038</v>
      </c>
      <c r="BG251">
        <f t="shared" si="82"/>
        <v>412.23866667558872</v>
      </c>
      <c r="BH251">
        <f t="shared" si="83"/>
        <v>-7.5302256185207355E-4</v>
      </c>
    </row>
    <row r="252" spans="1:60" x14ac:dyDescent="0.25">
      <c r="A252" s="1">
        <v>85</v>
      </c>
      <c r="B252" s="1" t="s">
        <v>314</v>
      </c>
      <c r="C252" s="1">
        <v>9973.4999997653067</v>
      </c>
      <c r="D252" s="1">
        <v>1</v>
      </c>
      <c r="E252">
        <f t="shared" si="56"/>
        <v>-0.9801930524882192</v>
      </c>
      <c r="F252">
        <f t="shared" si="57"/>
        <v>2.4518589514383005E-2</v>
      </c>
      <c r="G252">
        <f t="shared" si="58"/>
        <v>465.2897422841292</v>
      </c>
      <c r="H252">
        <f t="shared" si="59"/>
        <v>0.38129880039221931</v>
      </c>
      <c r="I252">
        <f t="shared" si="60"/>
        <v>1.5615508591304323</v>
      </c>
      <c r="J252">
        <f t="shared" si="61"/>
        <v>20.132557550554395</v>
      </c>
      <c r="K252" s="1">
        <v>12.810000419616699</v>
      </c>
      <c r="L252">
        <f t="shared" si="62"/>
        <v>2</v>
      </c>
      <c r="M252" s="1">
        <v>0.5</v>
      </c>
      <c r="N252">
        <f t="shared" si="63"/>
        <v>3.6</v>
      </c>
      <c r="O252" s="1">
        <v>20.309774398803711</v>
      </c>
      <c r="P252" s="1">
        <v>20.270492553710937</v>
      </c>
      <c r="Q252" s="1">
        <v>20.069110870361328</v>
      </c>
      <c r="R252" s="1">
        <v>410.17147827148437</v>
      </c>
      <c r="S252" s="1">
        <v>411.92990112304687</v>
      </c>
      <c r="T252" s="1">
        <v>7.1312060356140137</v>
      </c>
      <c r="U252" s="1">
        <v>7.9392991065979004</v>
      </c>
      <c r="V252" s="1">
        <v>30.204597473144531</v>
      </c>
      <c r="W252" s="1">
        <v>33.630702972412109</v>
      </c>
      <c r="X252" s="1">
        <v>599.64117431640625</v>
      </c>
      <c r="Y252" s="1">
        <v>6.6531985998153687E-2</v>
      </c>
      <c r="Z252" s="1">
        <v>7.0033669471740723E-2</v>
      </c>
      <c r="AA252" s="1">
        <v>101.31804656982422</v>
      </c>
      <c r="AB252" s="1">
        <v>-2.4362366199493408</v>
      </c>
      <c r="AC252" s="1">
        <v>-1.5678247436881065E-2</v>
      </c>
      <c r="AD252" s="1">
        <v>1.9916171208024025E-2</v>
      </c>
      <c r="AE252" s="1">
        <v>8.0726557644084096E-4</v>
      </c>
      <c r="AF252" s="1">
        <v>2.431730180978775E-2</v>
      </c>
      <c r="AG252" s="1">
        <v>1.5654619783163071E-3</v>
      </c>
      <c r="AH252" s="1">
        <v>1</v>
      </c>
      <c r="AI252" s="1">
        <v>0</v>
      </c>
      <c r="AJ252" s="1">
        <v>2</v>
      </c>
      <c r="AK252" s="1">
        <v>0</v>
      </c>
      <c r="AL252" s="1">
        <v>1</v>
      </c>
      <c r="AM252" s="1">
        <v>0.18999999761581421</v>
      </c>
      <c r="AN252" s="1">
        <v>111115</v>
      </c>
      <c r="AO252">
        <f t="shared" si="64"/>
        <v>0.46810394588132931</v>
      </c>
      <c r="AP252">
        <f t="shared" si="65"/>
        <v>3.8129880039221932E-4</v>
      </c>
      <c r="AQ252">
        <f t="shared" si="66"/>
        <v>293.42049255371091</v>
      </c>
      <c r="AR252">
        <f t="shared" si="67"/>
        <v>293.45977439880369</v>
      </c>
      <c r="AS252">
        <f t="shared" si="68"/>
        <v>1.3306397032657458E-2</v>
      </c>
      <c r="AT252">
        <f t="shared" si="69"/>
        <v>-0.13793500315654095</v>
      </c>
      <c r="AU252">
        <f t="shared" si="70"/>
        <v>2.3659451357444823</v>
      </c>
      <c r="AV252">
        <f t="shared" si="71"/>
        <v>23.351665530917739</v>
      </c>
      <c r="AW252">
        <f t="shared" si="72"/>
        <v>15.412366424319838</v>
      </c>
      <c r="AX252">
        <f t="shared" si="73"/>
        <v>20.270492553710937</v>
      </c>
      <c r="AY252">
        <f t="shared" si="74"/>
        <v>2.3862094287413891</v>
      </c>
      <c r="AZ252">
        <f t="shared" si="75"/>
        <v>2.4352729906568067E-2</v>
      </c>
      <c r="BA252">
        <f t="shared" si="76"/>
        <v>0.80439427661404994</v>
      </c>
      <c r="BB252">
        <f t="shared" si="77"/>
        <v>1.5818151521273391</v>
      </c>
      <c r="BC252">
        <f t="shared" si="78"/>
        <v>1.5235271244122769E-2</v>
      </c>
      <c r="BD252">
        <f t="shared" si="79"/>
        <v>47.142247777204908</v>
      </c>
      <c r="BE252">
        <f t="shared" si="80"/>
        <v>1.1295362172437764</v>
      </c>
      <c r="BF252">
        <f t="shared" si="81"/>
        <v>33.403394305567311</v>
      </c>
      <c r="BG252">
        <f t="shared" si="82"/>
        <v>412.29747351772994</v>
      </c>
      <c r="BH252">
        <f t="shared" si="83"/>
        <v>-7.9412989724356457E-4</v>
      </c>
    </row>
    <row r="253" spans="1:60" x14ac:dyDescent="0.25">
      <c r="A253" s="1">
        <v>86</v>
      </c>
      <c r="B253" s="1" t="s">
        <v>315</v>
      </c>
      <c r="C253" s="1">
        <v>9978.9999996423721</v>
      </c>
      <c r="D253" s="1">
        <v>1</v>
      </c>
      <c r="E253">
        <f t="shared" si="56"/>
        <v>-1.0184243781884494</v>
      </c>
      <c r="F253">
        <f t="shared" si="57"/>
        <v>2.445845249362897E-2</v>
      </c>
      <c r="G253">
        <f t="shared" si="58"/>
        <v>467.9018131436996</v>
      </c>
      <c r="H253">
        <f t="shared" si="59"/>
        <v>0.38037063745815519</v>
      </c>
      <c r="I253">
        <f t="shared" si="60"/>
        <v>1.5615525876846073</v>
      </c>
      <c r="J253">
        <f t="shared" si="61"/>
        <v>20.131835128484838</v>
      </c>
      <c r="K253" s="1">
        <v>12.810000419616699</v>
      </c>
      <c r="L253">
        <f t="shared" si="62"/>
        <v>2</v>
      </c>
      <c r="M253" s="1">
        <v>0.5</v>
      </c>
      <c r="N253">
        <f t="shared" si="63"/>
        <v>3.6</v>
      </c>
      <c r="O253" s="1">
        <v>20.309032440185547</v>
      </c>
      <c r="P253" s="1">
        <v>20.269355773925781</v>
      </c>
      <c r="Q253" s="1">
        <v>20.05933952331543</v>
      </c>
      <c r="R253" s="1">
        <v>410.060546875</v>
      </c>
      <c r="S253" s="1">
        <v>411.90155029296875</v>
      </c>
      <c r="T253" s="1">
        <v>7.1320967674255371</v>
      </c>
      <c r="U253" s="1">
        <v>7.9382534027099609</v>
      </c>
      <c r="V253" s="1">
        <v>30.209617614746094</v>
      </c>
      <c r="W253" s="1">
        <v>33.626327514648437</v>
      </c>
      <c r="X253" s="1">
        <v>599.6190185546875</v>
      </c>
      <c r="Y253" s="1">
        <v>8.6427390575408936E-2</v>
      </c>
      <c r="Z253" s="1">
        <v>9.0976200997829437E-2</v>
      </c>
      <c r="AA253" s="1">
        <v>101.31785583496094</v>
      </c>
      <c r="AB253" s="1">
        <v>-2.4362366199493408</v>
      </c>
      <c r="AC253" s="1">
        <v>-1.5678247436881065E-2</v>
      </c>
      <c r="AD253" s="1">
        <v>1.9916171208024025E-2</v>
      </c>
      <c r="AE253" s="1">
        <v>8.0726557644084096E-4</v>
      </c>
      <c r="AF253" s="1">
        <v>2.431730180978775E-2</v>
      </c>
      <c r="AG253" s="1">
        <v>1.5654619783163071E-3</v>
      </c>
      <c r="AH253" s="1">
        <v>1</v>
      </c>
      <c r="AI253" s="1">
        <v>0</v>
      </c>
      <c r="AJ253" s="1">
        <v>2</v>
      </c>
      <c r="AK253" s="1">
        <v>0</v>
      </c>
      <c r="AL253" s="1">
        <v>1</v>
      </c>
      <c r="AM253" s="1">
        <v>0.18999999761581421</v>
      </c>
      <c r="AN253" s="1">
        <v>111115</v>
      </c>
      <c r="AO253">
        <f t="shared" si="64"/>
        <v>0.46808665020530044</v>
      </c>
      <c r="AP253">
        <f t="shared" si="65"/>
        <v>3.8037063745815521E-4</v>
      </c>
      <c r="AQ253">
        <f t="shared" si="66"/>
        <v>293.41935577392576</v>
      </c>
      <c r="AR253">
        <f t="shared" si="67"/>
        <v>293.45903244018552</v>
      </c>
      <c r="AS253">
        <f t="shared" si="68"/>
        <v>1.7285477972683427E-2</v>
      </c>
      <c r="AT253">
        <f t="shared" si="69"/>
        <v>-0.13752064544094456</v>
      </c>
      <c r="AU253">
        <f t="shared" si="70"/>
        <v>2.3658394015217632</v>
      </c>
      <c r="AV253">
        <f t="shared" si="71"/>
        <v>23.350665902124252</v>
      </c>
      <c r="AW253">
        <f t="shared" si="72"/>
        <v>15.412412499414291</v>
      </c>
      <c r="AX253">
        <f t="shared" si="73"/>
        <v>20.269355773925781</v>
      </c>
      <c r="AY253">
        <f t="shared" si="74"/>
        <v>2.386041802809939</v>
      </c>
      <c r="AZ253">
        <f t="shared" si="75"/>
        <v>2.4293402761034703E-2</v>
      </c>
      <c r="BA253">
        <f t="shared" si="76"/>
        <v>0.80428681383715594</v>
      </c>
      <c r="BB253">
        <f t="shared" si="77"/>
        <v>1.5817549889727831</v>
      </c>
      <c r="BC253">
        <f t="shared" si="78"/>
        <v>1.5198119647454914E-2</v>
      </c>
      <c r="BD253">
        <f t="shared" si="79"/>
        <v>47.406808449010192</v>
      </c>
      <c r="BE253">
        <f t="shared" si="80"/>
        <v>1.1359554554016613</v>
      </c>
      <c r="BF253">
        <f t="shared" si="81"/>
        <v>33.399308415484285</v>
      </c>
      <c r="BG253">
        <f t="shared" si="82"/>
        <v>412.28345943478939</v>
      </c>
      <c r="BH253">
        <f t="shared" si="83"/>
        <v>-8.2503115578770646E-4</v>
      </c>
    </row>
    <row r="254" spans="1:60" x14ac:dyDescent="0.25">
      <c r="A254" s="1">
        <v>87</v>
      </c>
      <c r="B254" s="1" t="s">
        <v>316</v>
      </c>
      <c r="C254" s="1">
        <v>9983.9999995306134</v>
      </c>
      <c r="D254" s="1">
        <v>1</v>
      </c>
      <c r="E254">
        <f t="shared" si="56"/>
        <v>-1.0270576623117957</v>
      </c>
      <c r="F254">
        <f t="shared" si="57"/>
        <v>2.4382005192038494E-2</v>
      </c>
      <c r="G254">
        <f t="shared" si="58"/>
        <v>468.63890792918022</v>
      </c>
      <c r="H254">
        <f t="shared" si="59"/>
        <v>0.37907014810719802</v>
      </c>
      <c r="I254">
        <f t="shared" si="60"/>
        <v>1.5610682023748665</v>
      </c>
      <c r="J254">
        <f t="shared" si="61"/>
        <v>20.127613264238843</v>
      </c>
      <c r="K254" s="1">
        <v>12.810000419616699</v>
      </c>
      <c r="L254">
        <f t="shared" si="62"/>
        <v>2</v>
      </c>
      <c r="M254" s="1">
        <v>0.5</v>
      </c>
      <c r="N254">
        <f t="shared" si="63"/>
        <v>3.6</v>
      </c>
      <c r="O254" s="1">
        <v>20.306196212768555</v>
      </c>
      <c r="P254" s="1">
        <v>20.264459609985352</v>
      </c>
      <c r="Q254" s="1">
        <v>20.054290771484375</v>
      </c>
      <c r="R254" s="1">
        <v>410.00457763671875</v>
      </c>
      <c r="S254" s="1">
        <v>411.86526489257812</v>
      </c>
      <c r="T254" s="1">
        <v>7.1334948539733887</v>
      </c>
      <c r="U254" s="1">
        <v>7.936924934387207</v>
      </c>
      <c r="V254" s="1">
        <v>30.219953536987305</v>
      </c>
      <c r="W254" s="1">
        <v>33.626071929931641</v>
      </c>
      <c r="X254" s="1">
        <v>599.59765625</v>
      </c>
      <c r="Y254" s="1">
        <v>8.821859210729599E-2</v>
      </c>
      <c r="Z254" s="1">
        <v>9.2861674726009369E-2</v>
      </c>
      <c r="AA254" s="1">
        <v>101.31800079345703</v>
      </c>
      <c r="AB254" s="1">
        <v>-2.4362366199493408</v>
      </c>
      <c r="AC254" s="1">
        <v>-1.5678247436881065E-2</v>
      </c>
      <c r="AD254" s="1">
        <v>1.9916171208024025E-2</v>
      </c>
      <c r="AE254" s="1">
        <v>8.0726557644084096E-4</v>
      </c>
      <c r="AF254" s="1">
        <v>2.431730180978775E-2</v>
      </c>
      <c r="AG254" s="1">
        <v>1.5654619783163071E-3</v>
      </c>
      <c r="AH254" s="1">
        <v>1</v>
      </c>
      <c r="AI254" s="1">
        <v>0</v>
      </c>
      <c r="AJ254" s="1">
        <v>2</v>
      </c>
      <c r="AK254" s="1">
        <v>0</v>
      </c>
      <c r="AL254" s="1">
        <v>1</v>
      </c>
      <c r="AM254" s="1">
        <v>0.18999999761581421</v>
      </c>
      <c r="AN254" s="1">
        <v>111115</v>
      </c>
      <c r="AO254">
        <f t="shared" si="64"/>
        <v>0.4680699739336473</v>
      </c>
      <c r="AP254">
        <f t="shared" si="65"/>
        <v>3.7907014810719802E-4</v>
      </c>
      <c r="AQ254">
        <f t="shared" si="66"/>
        <v>293.41445960998533</v>
      </c>
      <c r="AR254">
        <f t="shared" si="67"/>
        <v>293.45619621276853</v>
      </c>
      <c r="AS254">
        <f t="shared" si="68"/>
        <v>1.7643717976542295E-2</v>
      </c>
      <c r="AT254">
        <f t="shared" si="69"/>
        <v>-0.13684634574650945</v>
      </c>
      <c r="AU254">
        <f t="shared" si="70"/>
        <v>2.3652215691747185</v>
      </c>
      <c r="AV254">
        <f t="shared" si="71"/>
        <v>23.344534541264466</v>
      </c>
      <c r="AW254">
        <f t="shared" si="72"/>
        <v>15.407609606877259</v>
      </c>
      <c r="AX254">
        <f t="shared" si="73"/>
        <v>20.264459609985352</v>
      </c>
      <c r="AY254">
        <f t="shared" si="74"/>
        <v>2.3853199479488452</v>
      </c>
      <c r="AZ254">
        <f t="shared" si="75"/>
        <v>2.4217982145810755E-2</v>
      </c>
      <c r="BA254">
        <f t="shared" si="76"/>
        <v>0.80415336679985194</v>
      </c>
      <c r="BB254">
        <f t="shared" si="77"/>
        <v>1.5811665811489932</v>
      </c>
      <c r="BC254">
        <f t="shared" si="78"/>
        <v>1.5150890319949461E-2</v>
      </c>
      <c r="BD254">
        <f t="shared" si="79"/>
        <v>47.481557245413519</v>
      </c>
      <c r="BE254">
        <f t="shared" si="80"/>
        <v>1.1378451835490659</v>
      </c>
      <c r="BF254">
        <f t="shared" si="81"/>
        <v>33.401423513067876</v>
      </c>
      <c r="BG254">
        <f t="shared" si="82"/>
        <v>412.25041151594507</v>
      </c>
      <c r="BH254">
        <f t="shared" si="83"/>
        <v>-8.3214441982166175E-4</v>
      </c>
    </row>
    <row r="255" spans="1:60" x14ac:dyDescent="0.25">
      <c r="A255" s="1">
        <v>88</v>
      </c>
      <c r="B255" s="1" t="s">
        <v>317</v>
      </c>
      <c r="C255" s="1">
        <v>9988.9999994188547</v>
      </c>
      <c r="D255" s="1">
        <v>1</v>
      </c>
      <c r="E255">
        <f t="shared" si="56"/>
        <v>-1.0384223595645812</v>
      </c>
      <c r="F255">
        <f t="shared" si="57"/>
        <v>2.4318938208075347E-2</v>
      </c>
      <c r="G255">
        <f t="shared" si="58"/>
        <v>469.53841882378185</v>
      </c>
      <c r="H255">
        <f t="shared" si="59"/>
        <v>0.37804234888796284</v>
      </c>
      <c r="I255">
        <f t="shared" si="60"/>
        <v>1.5608516727534574</v>
      </c>
      <c r="J255">
        <f t="shared" si="61"/>
        <v>20.125505637429534</v>
      </c>
      <c r="K255" s="1">
        <v>12.810000419616699</v>
      </c>
      <c r="L255">
        <f t="shared" si="62"/>
        <v>2</v>
      </c>
      <c r="M255" s="1">
        <v>0.5</v>
      </c>
      <c r="N255">
        <f t="shared" si="63"/>
        <v>3.6</v>
      </c>
      <c r="O255" s="1">
        <v>20.304224014282227</v>
      </c>
      <c r="P255" s="1">
        <v>20.261928558349609</v>
      </c>
      <c r="Q255" s="1">
        <v>20.055706024169922</v>
      </c>
      <c r="R255" s="1">
        <v>409.9615478515625</v>
      </c>
      <c r="S255" s="1">
        <v>411.84744262695312</v>
      </c>
      <c r="T255" s="1">
        <v>7.1347484588623047</v>
      </c>
      <c r="U255" s="1">
        <v>7.936004638671875</v>
      </c>
      <c r="V255" s="1">
        <v>30.228948593139648</v>
      </c>
      <c r="W255" s="1">
        <v>33.626197814941406</v>
      </c>
      <c r="X255" s="1">
        <v>599.5948486328125</v>
      </c>
      <c r="Y255" s="1">
        <v>8.2733407616615295E-2</v>
      </c>
      <c r="Z255" s="1">
        <v>8.7087802588939667E-2</v>
      </c>
      <c r="AA255" s="1">
        <v>101.31817626953125</v>
      </c>
      <c r="AB255" s="1">
        <v>-2.4362366199493408</v>
      </c>
      <c r="AC255" s="1">
        <v>-1.5678247436881065E-2</v>
      </c>
      <c r="AD255" s="1">
        <v>1.9916171208024025E-2</v>
      </c>
      <c r="AE255" s="1">
        <v>8.0726557644084096E-4</v>
      </c>
      <c r="AF255" s="1">
        <v>2.431730180978775E-2</v>
      </c>
      <c r="AG255" s="1">
        <v>1.5654619783163071E-3</v>
      </c>
      <c r="AH255" s="1">
        <v>1</v>
      </c>
      <c r="AI255" s="1">
        <v>0</v>
      </c>
      <c r="AJ255" s="1">
        <v>2</v>
      </c>
      <c r="AK255" s="1">
        <v>0</v>
      </c>
      <c r="AL255" s="1">
        <v>1</v>
      </c>
      <c r="AM255" s="1">
        <v>0.18999999761581421</v>
      </c>
      <c r="AN255" s="1">
        <v>111115</v>
      </c>
      <c r="AO255">
        <f t="shared" si="64"/>
        <v>0.46806778219508716</v>
      </c>
      <c r="AP255">
        <f t="shared" si="65"/>
        <v>3.7804234888796283E-4</v>
      </c>
      <c r="AQ255">
        <f t="shared" si="66"/>
        <v>293.41192855834959</v>
      </c>
      <c r="AR255">
        <f t="shared" si="67"/>
        <v>293.4542240142822</v>
      </c>
      <c r="AS255">
        <f t="shared" si="68"/>
        <v>1.6546682284265035E-2</v>
      </c>
      <c r="AT255">
        <f t="shared" si="69"/>
        <v>-0.13642292092007452</v>
      </c>
      <c r="AU255">
        <f t="shared" si="70"/>
        <v>2.364913189610232</v>
      </c>
      <c r="AV255">
        <f t="shared" si="71"/>
        <v>23.341450435497197</v>
      </c>
      <c r="AW255">
        <f t="shared" si="72"/>
        <v>15.405445796825322</v>
      </c>
      <c r="AX255">
        <f t="shared" si="73"/>
        <v>20.261928558349609</v>
      </c>
      <c r="AY255">
        <f t="shared" si="74"/>
        <v>2.3849468630974204</v>
      </c>
      <c r="AZ255">
        <f t="shared" si="75"/>
        <v>2.415575975561261E-2</v>
      </c>
      <c r="BA255">
        <f t="shared" si="76"/>
        <v>0.80406151685677474</v>
      </c>
      <c r="BB255">
        <f t="shared" si="77"/>
        <v>1.5808853462406458</v>
      </c>
      <c r="BC255">
        <f t="shared" si="78"/>
        <v>1.5111926099506139E-2</v>
      </c>
      <c r="BD255">
        <f t="shared" si="79"/>
        <v>47.572776283704926</v>
      </c>
      <c r="BE255">
        <f t="shared" si="80"/>
        <v>1.1400785102096278</v>
      </c>
      <c r="BF255">
        <f t="shared" si="81"/>
        <v>33.400954620897359</v>
      </c>
      <c r="BG255">
        <f t="shared" si="82"/>
        <v>412.23685101178984</v>
      </c>
      <c r="BH255">
        <f t="shared" si="83"/>
        <v>-8.4136820917423945E-4</v>
      </c>
    </row>
    <row r="256" spans="1:60" x14ac:dyDescent="0.25">
      <c r="A256" s="1" t="s">
        <v>9</v>
      </c>
      <c r="B256" s="1" t="s">
        <v>318</v>
      </c>
    </row>
    <row r="257" spans="1:60" x14ac:dyDescent="0.25">
      <c r="A257" s="1" t="s">
        <v>9</v>
      </c>
      <c r="B257" s="1" t="s">
        <v>319</v>
      </c>
    </row>
    <row r="258" spans="1:60" x14ac:dyDescent="0.25">
      <c r="A258" s="1" t="s">
        <v>9</v>
      </c>
      <c r="B258" s="1" t="s">
        <v>320</v>
      </c>
    </row>
    <row r="259" spans="1:60" x14ac:dyDescent="0.25">
      <c r="A259" s="1" t="s">
        <v>9</v>
      </c>
      <c r="B259" s="1" t="s">
        <v>321</v>
      </c>
    </row>
    <row r="260" spans="1:60" x14ac:dyDescent="0.25">
      <c r="A260" s="1" t="s">
        <v>9</v>
      </c>
      <c r="B260" s="1" t="s">
        <v>322</v>
      </c>
    </row>
    <row r="261" spans="1:60" x14ac:dyDescent="0.25">
      <c r="A261" s="1" t="s">
        <v>9</v>
      </c>
      <c r="B261" s="1" t="s">
        <v>323</v>
      </c>
    </row>
    <row r="262" spans="1:60" x14ac:dyDescent="0.25">
      <c r="A262" s="1" t="s">
        <v>9</v>
      </c>
      <c r="B262" s="1" t="s">
        <v>324</v>
      </c>
    </row>
    <row r="263" spans="1:60" x14ac:dyDescent="0.25">
      <c r="A263" s="1" t="s">
        <v>9</v>
      </c>
      <c r="B263" s="1" t="s">
        <v>325</v>
      </c>
    </row>
    <row r="264" spans="1:60" x14ac:dyDescent="0.25">
      <c r="A264" s="1" t="s">
        <v>9</v>
      </c>
      <c r="B264" s="1" t="s">
        <v>326</v>
      </c>
    </row>
    <row r="265" spans="1:60" x14ac:dyDescent="0.25">
      <c r="A265" s="1">
        <v>89</v>
      </c>
      <c r="B265" s="1" t="s">
        <v>327</v>
      </c>
      <c r="C265" s="1">
        <v>10302.499999988824</v>
      </c>
      <c r="D265" s="1">
        <v>1</v>
      </c>
      <c r="E265">
        <f>(R265-S265*(1000-T265)/(1000-U265))*AO265</f>
        <v>-1.0822345435739267</v>
      </c>
      <c r="F265">
        <f>IF(AZ265&lt;&gt;0,1/(1/AZ265-1/N265),0)</f>
        <v>3.8030830542014386E-2</v>
      </c>
      <c r="G265">
        <f>((BC265-AP265/2)*S265-E265)/(BC265+AP265/2)</f>
        <v>448.48591539064131</v>
      </c>
      <c r="H265">
        <f>AP265*1000</f>
        <v>0.55426141273047458</v>
      </c>
      <c r="I265">
        <f>(AU265-BA265)</f>
        <v>1.4683756810257345</v>
      </c>
      <c r="J265">
        <f>(P265+AT265*D265)</f>
        <v>20.037573268432894</v>
      </c>
      <c r="K265" s="1">
        <v>16.219999313354492</v>
      </c>
      <c r="L265">
        <f>(K265*AI265+AJ265)</f>
        <v>2</v>
      </c>
      <c r="M265" s="1">
        <v>0.5</v>
      </c>
      <c r="N265">
        <f>L265*(M265+1)*(M265+1)/(M265*M265+1)</f>
        <v>3.6</v>
      </c>
      <c r="O265" s="1">
        <v>20.298164367675781</v>
      </c>
      <c r="P265" s="1">
        <v>20.237689971923828</v>
      </c>
      <c r="Q265" s="1">
        <v>20.066980361938477</v>
      </c>
      <c r="R265" s="1">
        <v>410.3658447265625</v>
      </c>
      <c r="S265" s="1">
        <v>412.67449951171875</v>
      </c>
      <c r="T265" s="1">
        <v>7.2359442710876465</v>
      </c>
      <c r="U265" s="1">
        <v>8.7220954895019531</v>
      </c>
      <c r="V265" s="1">
        <v>30.885541915893555</v>
      </c>
      <c r="W265" s="1">
        <v>36.972743988037109</v>
      </c>
      <c r="X265" s="1">
        <v>599.65008544921875</v>
      </c>
      <c r="Y265" s="1">
        <v>0.14750131964683533</v>
      </c>
      <c r="Z265" s="1">
        <v>0.15526454150676727</v>
      </c>
      <c r="AA265" s="1">
        <v>101.31773376464844</v>
      </c>
      <c r="AB265" s="1">
        <v>-2.5405075550079346</v>
      </c>
      <c r="AC265" s="1">
        <v>-2.3123821243643761E-2</v>
      </c>
      <c r="AD265" s="1">
        <v>1.8295448273420334E-2</v>
      </c>
      <c r="AE265" s="1">
        <v>2.2342980373650789E-3</v>
      </c>
      <c r="AF265" s="1">
        <v>1.957007497549057E-2</v>
      </c>
      <c r="AG265" s="1">
        <v>2.1029219496995211E-3</v>
      </c>
      <c r="AH265" s="1">
        <v>1</v>
      </c>
      <c r="AI265" s="1">
        <v>0</v>
      </c>
      <c r="AJ265" s="1">
        <v>2</v>
      </c>
      <c r="AK265" s="1">
        <v>0</v>
      </c>
      <c r="AL265" s="1">
        <v>1</v>
      </c>
      <c r="AM265" s="1">
        <v>0.18999999761581421</v>
      </c>
      <c r="AN265" s="1">
        <v>111115</v>
      </c>
      <c r="AO265">
        <f>X265*0.000001/(K265*0.0001)</f>
        <v>0.36969797215435501</v>
      </c>
      <c r="AP265">
        <f>(U265-T265)/(1000-U265)*AO265</f>
        <v>5.5426141273047459E-4</v>
      </c>
      <c r="AQ265">
        <f>(P265+273.15)</f>
        <v>293.38768997192381</v>
      </c>
      <c r="AR265">
        <f>(O265+273.15)</f>
        <v>293.44816436767576</v>
      </c>
      <c r="AS265">
        <f>(Y265*AK265+Z265*AL265)*AM265</f>
        <v>2.9500262516106268E-2</v>
      </c>
      <c r="AT265">
        <f>((AS265+0.00000010773*(AR265^4-AQ265^4))-AP265*44100)/(L265*0.92*2*29.3+0.00000043092*AQ265^3)</f>
        <v>-0.20011670349093313</v>
      </c>
      <c r="AU265">
        <f>0.61365*EXP(17.502*J265/(240.97+J265))</f>
        <v>2.3520786297009342</v>
      </c>
      <c r="AV265">
        <f>AU265*1000/AA265</f>
        <v>23.21487603704788</v>
      </c>
      <c r="AW265">
        <f>(AV265-U265)</f>
        <v>14.492780547545927</v>
      </c>
      <c r="AX265">
        <f>IF(D265,P265,(O265+P265)/2)</f>
        <v>20.237689971923828</v>
      </c>
      <c r="AY265">
        <f>0.61365*EXP(17.502*AX265/(240.97+AX265))</f>
        <v>2.3813766086682051</v>
      </c>
      <c r="AZ265">
        <f>IF(AW265&lt;&gt;0,(1000-(AV265+U265)/2)/AW265*AP265,0)</f>
        <v>3.7633268196040556E-2</v>
      </c>
      <c r="BA265">
        <f>U265*AA265/1000</f>
        <v>0.88370294867519983</v>
      </c>
      <c r="BB265">
        <f>(AY265-BA265)</f>
        <v>1.4976736599930054</v>
      </c>
      <c r="BC265">
        <f>1/(1.6/F265+1.37/N265)</f>
        <v>2.3556190918292048E-2</v>
      </c>
      <c r="BD265">
        <f>G265*AA265*0.001</f>
        <v>45.439576572743647</v>
      </c>
      <c r="BE265">
        <f>G265/S265</f>
        <v>1.0867788436680605</v>
      </c>
      <c r="BF265">
        <f>(1-AP265*AA265/AU265/F265)*100</f>
        <v>37.221278711697245</v>
      </c>
      <c r="BG265">
        <f>(S265-E265/(N265/1.35))</f>
        <v>413.08033746555896</v>
      </c>
      <c r="BH265">
        <f>E265*BF265/100/BG265</f>
        <v>-9.7516511739438952E-4</v>
      </c>
    </row>
    <row r="266" spans="1:60" x14ac:dyDescent="0.25">
      <c r="A266" s="1">
        <v>90</v>
      </c>
      <c r="B266" s="1" t="s">
        <v>328</v>
      </c>
      <c r="C266" s="1">
        <v>10307.499999877065</v>
      </c>
      <c r="D266" s="1">
        <v>1</v>
      </c>
      <c r="E266">
        <f>(R266-S266*(1000-T266)/(1000-U266))*AO266</f>
        <v>-1.0633818841864082</v>
      </c>
      <c r="F266">
        <f>IF(AZ266&lt;&gt;0,1/(1/AZ266-1/N266),0)</f>
        <v>3.7596367373778583E-2</v>
      </c>
      <c r="G266">
        <f>((BC266-AP266/2)*S266-E266)/(BC266+AP266/2)</f>
        <v>448.22922264287087</v>
      </c>
      <c r="H266">
        <f>AP266*1000</f>
        <v>0.54828848795041873</v>
      </c>
      <c r="I266">
        <f>(AU266-BA266)</f>
        <v>1.4691706618489324</v>
      </c>
      <c r="J266">
        <f>(P266+AT266*D266)</f>
        <v>20.033494777396051</v>
      </c>
      <c r="K266" s="1">
        <v>16.219999313354492</v>
      </c>
      <c r="L266">
        <f>(K266*AI266+AJ266)</f>
        <v>2</v>
      </c>
      <c r="M266" s="1">
        <v>0.5</v>
      </c>
      <c r="N266">
        <f>L266*(M266+1)*(M266+1)/(M266*M266+1)</f>
        <v>3.6</v>
      </c>
      <c r="O266" s="1">
        <v>20.298868179321289</v>
      </c>
      <c r="P266" s="1">
        <v>20.230768203735352</v>
      </c>
      <c r="Q266" s="1">
        <v>20.073060989379883</v>
      </c>
      <c r="R266" s="1">
        <v>410.439697265625</v>
      </c>
      <c r="S266" s="1">
        <v>412.70407104492188</v>
      </c>
      <c r="T266" s="1">
        <v>7.2382087707519531</v>
      </c>
      <c r="U266" s="1">
        <v>8.7084236145019531</v>
      </c>
      <c r="V266" s="1">
        <v>30.908412933349609</v>
      </c>
      <c r="W266" s="1">
        <v>36.915889739990234</v>
      </c>
      <c r="X266" s="1">
        <v>599.62615966796875</v>
      </c>
      <c r="Y266" s="1">
        <v>0.10387495905160904</v>
      </c>
      <c r="Z266" s="1">
        <v>0.109342060983181</v>
      </c>
      <c r="AA266" s="1">
        <v>101.31732177734375</v>
      </c>
      <c r="AB266" s="1">
        <v>-2.5405075550079346</v>
      </c>
      <c r="AC266" s="1">
        <v>-2.3123821243643761E-2</v>
      </c>
      <c r="AD266" s="1">
        <v>1.8295448273420334E-2</v>
      </c>
      <c r="AE266" s="1">
        <v>2.2342980373650789E-3</v>
      </c>
      <c r="AF266" s="1">
        <v>1.957007497549057E-2</v>
      </c>
      <c r="AG266" s="1">
        <v>2.1029219496995211E-3</v>
      </c>
      <c r="AH266" s="1">
        <v>0.66666668653488159</v>
      </c>
      <c r="AI266" s="1">
        <v>0</v>
      </c>
      <c r="AJ266" s="1">
        <v>2</v>
      </c>
      <c r="AK266" s="1">
        <v>0</v>
      </c>
      <c r="AL266" s="1">
        <v>1</v>
      </c>
      <c r="AM266" s="1">
        <v>0.18999999761581421</v>
      </c>
      <c r="AN266" s="1">
        <v>111115</v>
      </c>
      <c r="AO266">
        <f>X266*0.000001/(K266*0.0001)</f>
        <v>0.36968322136381077</v>
      </c>
      <c r="AP266">
        <f>(U266-T266)/(1000-U266)*AO266</f>
        <v>5.4828848795041875E-4</v>
      </c>
      <c r="AQ266">
        <f>(P266+273.15)</f>
        <v>293.38076820373533</v>
      </c>
      <c r="AR266">
        <f>(O266+273.15)</f>
        <v>293.44886817932127</v>
      </c>
      <c r="AS266">
        <f>(Y266*AK266+Z266*AL266)*AM266</f>
        <v>2.0774991326112602E-2</v>
      </c>
      <c r="AT266">
        <f>((AS266+0.00000010773*(AR266^4-AQ266^4))-AP266*44100)/(L266*0.92*2*29.3+0.00000043092*AQ266^3)</f>
        <v>-0.197273426339302</v>
      </c>
      <c r="AU266">
        <f>0.61365*EXP(17.502*J266/(240.97+J266))</f>
        <v>2.3514848193728457</v>
      </c>
      <c r="AV266">
        <f>AU266*1000/AA266</f>
        <v>23.209109539437875</v>
      </c>
      <c r="AW266">
        <f>(AV266-U266)</f>
        <v>14.500685924935922</v>
      </c>
      <c r="AX266">
        <f>IF(D266,P266,(O266+P266)/2)</f>
        <v>20.230768203735352</v>
      </c>
      <c r="AY266">
        <f>0.61365*EXP(17.502*AX266/(240.97+AX266))</f>
        <v>2.3803579176516219</v>
      </c>
      <c r="AZ266">
        <f>IF(AW266&lt;&gt;0,(1000-(AV266+U266)/2)/AW266*AP266,0)</f>
        <v>3.7207790220914146E-2</v>
      </c>
      <c r="BA266">
        <f>U266*AA266/1000</f>
        <v>0.88231415752391329</v>
      </c>
      <c r="BB266">
        <f>(AY266-BA266)</f>
        <v>1.4980437601277086</v>
      </c>
      <c r="BC266">
        <f>1/(1.6/F266+1.37/N266)</f>
        <v>2.3289470700613435E-2</v>
      </c>
      <c r="BD266">
        <f>G266*AA266*0.001</f>
        <v>45.413384380516398</v>
      </c>
      <c r="BE266">
        <f>G266/S266</f>
        <v>1.0860789948303713</v>
      </c>
      <c r="BF266">
        <f>(1-AP266*AA266/AU266/F266)*100</f>
        <v>37.164544964909894</v>
      </c>
      <c r="BG266">
        <f>(S266-E266/(N266/1.35))</f>
        <v>413.10283925149179</v>
      </c>
      <c r="BH266">
        <f>E266*BF266/100/BG266</f>
        <v>-9.566650261064178E-4</v>
      </c>
    </row>
    <row r="267" spans="1:60" x14ac:dyDescent="0.25">
      <c r="A267" s="1">
        <v>91</v>
      </c>
      <c r="B267" s="1" t="s">
        <v>329</v>
      </c>
      <c r="C267" s="1">
        <v>10312.999999754131</v>
      </c>
      <c r="D267" s="1">
        <v>1</v>
      </c>
      <c r="E267">
        <f>(R267-S267*(1000-T267)/(1000-U267))*AO267</f>
        <v>-1.1267497446751773</v>
      </c>
      <c r="F267">
        <f>IF(AZ267&lt;&gt;0,1/(1/AZ267-1/N267),0)</f>
        <v>3.8693242975740477E-2</v>
      </c>
      <c r="G267">
        <f>((BC267-AP267/2)*S267-E267)/(BC267+AP267/2)</f>
        <v>449.58972525989782</v>
      </c>
      <c r="H267">
        <f>AP267*1000</f>
        <v>0.56383863756610009</v>
      </c>
      <c r="I267">
        <f>(AU267-BA267)</f>
        <v>1.468468269068639</v>
      </c>
      <c r="J267">
        <f>(P267+AT267*D267)</f>
        <v>20.023054327363404</v>
      </c>
      <c r="K267" s="1">
        <v>16.219999313354492</v>
      </c>
      <c r="L267">
        <f>(K267*AI267+AJ267)</f>
        <v>2</v>
      </c>
      <c r="M267" s="1">
        <v>0.5</v>
      </c>
      <c r="N267">
        <f>L267*(M267+1)*(M267+1)/(M267*M267+1)</f>
        <v>3.6</v>
      </c>
      <c r="O267" s="1">
        <v>20.299259185791016</v>
      </c>
      <c r="P267" s="1">
        <v>20.225685119628906</v>
      </c>
      <c r="Q267" s="1">
        <v>20.069814682006836</v>
      </c>
      <c r="R267" s="1">
        <v>410.29531860351562</v>
      </c>
      <c r="S267" s="1">
        <v>412.7137451171875</v>
      </c>
      <c r="T267" s="1">
        <v>7.1884279251098633</v>
      </c>
      <c r="U267" s="1">
        <v>8.7003622055053711</v>
      </c>
      <c r="V267" s="1">
        <v>30.496524810791016</v>
      </c>
      <c r="W267" s="1">
        <v>36.881160736083984</v>
      </c>
      <c r="X267" s="1">
        <v>599.6221923828125</v>
      </c>
      <c r="Y267" s="1">
        <v>5.5668901652097702E-2</v>
      </c>
      <c r="Z267" s="1">
        <v>5.8598846197128296E-2</v>
      </c>
      <c r="AA267" s="1">
        <v>101.31728363037109</v>
      </c>
      <c r="AB267" s="1">
        <v>-2.5405075550079346</v>
      </c>
      <c r="AC267" s="1">
        <v>-2.3123821243643761E-2</v>
      </c>
      <c r="AD267" s="1">
        <v>1.8295448273420334E-2</v>
      </c>
      <c r="AE267" s="1">
        <v>2.2342980373650789E-3</v>
      </c>
      <c r="AF267" s="1">
        <v>1.957007497549057E-2</v>
      </c>
      <c r="AG267" s="1">
        <v>2.1029219496995211E-3</v>
      </c>
      <c r="AH267" s="1">
        <v>1</v>
      </c>
      <c r="AI267" s="1">
        <v>0</v>
      </c>
      <c r="AJ267" s="1">
        <v>2</v>
      </c>
      <c r="AK267" s="1">
        <v>0</v>
      </c>
      <c r="AL267" s="1">
        <v>1</v>
      </c>
      <c r="AM267" s="1">
        <v>0.18999999761581421</v>
      </c>
      <c r="AN267" s="1">
        <v>111115</v>
      </c>
      <c r="AO267">
        <f>X267*0.000001/(K267*0.0001)</f>
        <v>0.36968077544190925</v>
      </c>
      <c r="AP267">
        <f>(U267-T267)/(1000-U267)*AO267</f>
        <v>5.6383863756610006E-4</v>
      </c>
      <c r="AQ267">
        <f>(P267+273.15)</f>
        <v>293.37568511962888</v>
      </c>
      <c r="AR267">
        <f>(O267+273.15)</f>
        <v>293.44925918579099</v>
      </c>
      <c r="AS267">
        <f>(Y267*AK267+Z267*AL267)*AM267</f>
        <v>1.113378063774384E-2</v>
      </c>
      <c r="AT267">
        <f>((AS267+0.00000010773*(AR267^4-AQ267^4))-AP267*44100)/(L267*0.92*2*29.3+0.00000043092*AQ267^3)</f>
        <v>-0.2026307922655011</v>
      </c>
      <c r="AU267">
        <f>0.61365*EXP(17.502*J267/(240.97+J267))</f>
        <v>2.3499653343307876</v>
      </c>
      <c r="AV267">
        <f>AU267*1000/AA267</f>
        <v>23.194120984372276</v>
      </c>
      <c r="AW267">
        <f>(AV267-U267)</f>
        <v>14.493758778866905</v>
      </c>
      <c r="AX267">
        <f>IF(D267,P267,(O267+P267)/2)</f>
        <v>20.225685119628906</v>
      </c>
      <c r="AY267">
        <f>0.61365*EXP(17.502*AX267/(240.97+AX267))</f>
        <v>2.3796100727490952</v>
      </c>
      <c r="AZ267">
        <f>IF(AW267&lt;&gt;0,(1000-(AV267+U267)/2)/AW267*AP267,0)</f>
        <v>3.8281785633226137E-2</v>
      </c>
      <c r="BA267">
        <f>U267*AA267/1000</f>
        <v>0.88149706526214866</v>
      </c>
      <c r="BB267">
        <f>(AY267-BA267)</f>
        <v>1.4981130074869466</v>
      </c>
      <c r="BC267">
        <f>1/(1.6/F267+1.37/N267)</f>
        <v>2.396274578472159E-2</v>
      </c>
      <c r="BD267">
        <f>G267*AA267*0.001</f>
        <v>45.55120971145768</v>
      </c>
      <c r="BE267">
        <f>G267/S267</f>
        <v>1.0893500170008625</v>
      </c>
      <c r="BF267">
        <f>(1-AP267*AA267/AU267/F267)*100</f>
        <v>37.173656528297094</v>
      </c>
      <c r="BG267">
        <f>(S267-E267/(N267/1.35))</f>
        <v>413.13627627144069</v>
      </c>
      <c r="BH267">
        <f>E267*BF267/100/BG267</f>
        <v>-1.013839994394047E-3</v>
      </c>
    </row>
    <row r="268" spans="1:60" x14ac:dyDescent="0.25">
      <c r="A268" s="1">
        <v>92</v>
      </c>
      <c r="B268" s="1" t="s">
        <v>330</v>
      </c>
      <c r="C268" s="1">
        <v>10317.999999642372</v>
      </c>
      <c r="D268" s="1">
        <v>1</v>
      </c>
      <c r="E268">
        <f>(R268-S268*(1000-T268)/(1000-U268))*AO268</f>
        <v>-1.1994341809693281</v>
      </c>
      <c r="F268">
        <f>IF(AZ268&lt;&gt;0,1/(1/AZ268-1/N268),0)</f>
        <v>3.8662831619137611E-2</v>
      </c>
      <c r="G268">
        <f>((BC268-AP268/2)*S268-E268)/(BC268+AP268/2)</f>
        <v>452.61335267875808</v>
      </c>
      <c r="H268">
        <f>AP268*1000</f>
        <v>0.56325155272528959</v>
      </c>
      <c r="I268">
        <f>(AU268-BA268)</f>
        <v>1.4680848500196442</v>
      </c>
      <c r="J268">
        <f>(P268+AT268*D268)</f>
        <v>20.019397896129558</v>
      </c>
      <c r="K268" s="1">
        <v>16.219999313354492</v>
      </c>
      <c r="L268">
        <f>(K268*AI268+AJ268)</f>
        <v>2</v>
      </c>
      <c r="M268" s="1">
        <v>0.5</v>
      </c>
      <c r="N268">
        <f>L268*(M268+1)*(M268+1)/(M268*M268+1)</f>
        <v>3.6</v>
      </c>
      <c r="O268" s="1">
        <v>20.29808235168457</v>
      </c>
      <c r="P268" s="1">
        <v>20.221572875976562</v>
      </c>
      <c r="Q268" s="1">
        <v>20.057554244995117</v>
      </c>
      <c r="R268" s="1">
        <v>410.08203125</v>
      </c>
      <c r="S268" s="1">
        <v>412.69784545898437</v>
      </c>
      <c r="T268" s="1">
        <v>7.1884856224060059</v>
      </c>
      <c r="U268" s="1">
        <v>8.6989021301269531</v>
      </c>
      <c r="V268" s="1">
        <v>30.485057830810547</v>
      </c>
      <c r="W268" s="1">
        <v>36.873817443847656</v>
      </c>
      <c r="X268" s="1">
        <v>599.60064697265625</v>
      </c>
      <c r="Y268" s="1">
        <v>3.7566769868135452E-2</v>
      </c>
      <c r="Z268" s="1">
        <v>3.9543971419334412E-2</v>
      </c>
      <c r="AA268" s="1">
        <v>101.31721496582031</v>
      </c>
      <c r="AB268" s="1">
        <v>-2.5405075550079346</v>
      </c>
      <c r="AC268" s="1">
        <v>-2.3123821243643761E-2</v>
      </c>
      <c r="AD268" s="1">
        <v>1.8295448273420334E-2</v>
      </c>
      <c r="AE268" s="1">
        <v>2.2342980373650789E-3</v>
      </c>
      <c r="AF268" s="1">
        <v>1.957007497549057E-2</v>
      </c>
      <c r="AG268" s="1">
        <v>2.1029219496995211E-3</v>
      </c>
      <c r="AH268" s="1">
        <v>1</v>
      </c>
      <c r="AI268" s="1">
        <v>0</v>
      </c>
      <c r="AJ268" s="1">
        <v>2</v>
      </c>
      <c r="AK268" s="1">
        <v>0</v>
      </c>
      <c r="AL268" s="1">
        <v>1</v>
      </c>
      <c r="AM268" s="1">
        <v>0.18999999761581421</v>
      </c>
      <c r="AN268" s="1">
        <v>111115</v>
      </c>
      <c r="AO268">
        <f>X268*0.000001/(K268*0.0001)</f>
        <v>0.36966749220450584</v>
      </c>
      <c r="AP268">
        <f>(U268-T268)/(1000-U268)*AO268</f>
        <v>5.6325155272528955E-4</v>
      </c>
      <c r="AQ268">
        <f>(P268+273.15)</f>
        <v>293.37157287597654</v>
      </c>
      <c r="AR268">
        <f>(O268+273.15)</f>
        <v>293.44808235168455</v>
      </c>
      <c r="AS268">
        <f>(Y268*AK268+Z268*AL268)*AM268</f>
        <v>7.5133544753933634E-3</v>
      </c>
      <c r="AT268">
        <f>((AS268+0.00000010773*(AR268^4-AQ268^4))-AP268*44100)/(L268*0.92*2*29.3+0.00000043092*AQ268^3)</f>
        <v>-0.20217497984700461</v>
      </c>
      <c r="AU268">
        <f>0.61365*EXP(17.502*J268/(240.97+J268))</f>
        <v>2.3494333871043489</v>
      </c>
      <c r="AV268">
        <f>AU268*1000/AA268</f>
        <v>23.188886389118945</v>
      </c>
      <c r="AW268">
        <f>(AV268-U268)</f>
        <v>14.489984258991992</v>
      </c>
      <c r="AX268">
        <f>IF(D268,P268,(O268+P268)/2)</f>
        <v>20.221572875976562</v>
      </c>
      <c r="AY268">
        <f>0.61365*EXP(17.502*AX268/(240.97+AX268))</f>
        <v>2.3790052126525909</v>
      </c>
      <c r="AZ268">
        <f>IF(AW268&lt;&gt;0,(1000-(AV268+U268)/2)/AW268*AP268,0)</f>
        <v>3.825201736731406E-2</v>
      </c>
      <c r="BA268">
        <f>U268*AA268/1000</f>
        <v>0.88134853708470473</v>
      </c>
      <c r="BB268">
        <f>(AY268-BA268)</f>
        <v>1.4976566755678862</v>
      </c>
      <c r="BC268">
        <f>1/(1.6/F268+1.37/N268)</f>
        <v>2.3944083629858851E-2</v>
      </c>
      <c r="BD268">
        <f>G268*AA268*0.001</f>
        <v>45.857524349754378</v>
      </c>
      <c r="BE268">
        <f>G268/S268</f>
        <v>1.0967184773532836</v>
      </c>
      <c r="BF268">
        <f>(1-AP268*AA268/AU268/F268)*100</f>
        <v>37.175528080254736</v>
      </c>
      <c r="BG268">
        <f>(S268-E268/(N268/1.35))</f>
        <v>413.1476332768479</v>
      </c>
      <c r="BH268">
        <f>E268*BF268/100/BG268</f>
        <v>-1.0792655090719923E-3</v>
      </c>
    </row>
    <row r="269" spans="1:60" x14ac:dyDescent="0.25">
      <c r="A269" s="1">
        <v>93</v>
      </c>
      <c r="B269" s="1" t="s">
        <v>331</v>
      </c>
      <c r="C269" s="1">
        <v>10322.999999530613</v>
      </c>
      <c r="D269" s="1">
        <v>1</v>
      </c>
      <c r="E269">
        <f>(R269-S269*(1000-T269)/(1000-U269))*AO269</f>
        <v>-1.2170917074479615</v>
      </c>
      <c r="F269">
        <f>IF(AZ269&lt;&gt;0,1/(1/AZ269-1/N269),0)</f>
        <v>3.8618498005029929E-2</v>
      </c>
      <c r="G269">
        <f>((BC269-AP269/2)*S269-E269)/(BC269+AP269/2)</f>
        <v>453.36954128487002</v>
      </c>
      <c r="H269">
        <f>AP269*1000</f>
        <v>0.56249485845774772</v>
      </c>
      <c r="I269">
        <f>(AU269-BA269)</f>
        <v>1.4677832287373249</v>
      </c>
      <c r="J269">
        <f>(P269+AT269*D269)</f>
        <v>20.016281467666396</v>
      </c>
      <c r="K269" s="1">
        <v>16.219999313354492</v>
      </c>
      <c r="L269">
        <f>(K269*AI269+AJ269)</f>
        <v>2</v>
      </c>
      <c r="M269" s="1">
        <v>0.5</v>
      </c>
      <c r="N269">
        <f>L269*(M269+1)*(M269+1)/(M269*M269+1)</f>
        <v>3.6</v>
      </c>
      <c r="O269" s="1">
        <v>20.294931411743164</v>
      </c>
      <c r="P269" s="1">
        <v>20.218103408813477</v>
      </c>
      <c r="Q269" s="1">
        <v>20.053153991699219</v>
      </c>
      <c r="R269" s="1">
        <v>410.00070190429688</v>
      </c>
      <c r="S269" s="1">
        <v>412.6651611328125</v>
      </c>
      <c r="T269" s="1">
        <v>7.1890182495117187</v>
      </c>
      <c r="U269" s="1">
        <v>8.6973991394042969</v>
      </c>
      <c r="V269" s="1">
        <v>30.478004455566406</v>
      </c>
      <c r="W269" s="1">
        <v>36.873294830322266</v>
      </c>
      <c r="X269" s="1">
        <v>599.6041259765625</v>
      </c>
      <c r="Y269" s="1">
        <v>6.3447706401348114E-2</v>
      </c>
      <c r="Z269" s="1">
        <v>6.6787056624889374E-2</v>
      </c>
      <c r="AA269" s="1">
        <v>101.31728363037109</v>
      </c>
      <c r="AB269" s="1">
        <v>-2.5405075550079346</v>
      </c>
      <c r="AC269" s="1">
        <v>-2.3123821243643761E-2</v>
      </c>
      <c r="AD269" s="1">
        <v>1.8295448273420334E-2</v>
      </c>
      <c r="AE269" s="1">
        <v>2.2342980373650789E-3</v>
      </c>
      <c r="AF269" s="1">
        <v>1.957007497549057E-2</v>
      </c>
      <c r="AG269" s="1">
        <v>2.1029219496995211E-3</v>
      </c>
      <c r="AH269" s="1">
        <v>1</v>
      </c>
      <c r="AI269" s="1">
        <v>0</v>
      </c>
      <c r="AJ269" s="1">
        <v>2</v>
      </c>
      <c r="AK269" s="1">
        <v>0</v>
      </c>
      <c r="AL269" s="1">
        <v>1</v>
      </c>
      <c r="AM269" s="1">
        <v>0.18999999761581421</v>
      </c>
      <c r="AN269" s="1">
        <v>111115</v>
      </c>
      <c r="AO269">
        <f>X269*0.000001/(K269*0.0001)</f>
        <v>0.36966963708986561</v>
      </c>
      <c r="AP269">
        <f>(U269-T269)/(1000-U269)*AO269</f>
        <v>5.6249485845774768E-4</v>
      </c>
      <c r="AQ269">
        <f>(P269+273.15)</f>
        <v>293.36810340881345</v>
      </c>
      <c r="AR269">
        <f>(O269+273.15)</f>
        <v>293.44493141174314</v>
      </c>
      <c r="AS269">
        <f>(Y269*AK269+Z269*AL269)*AM269</f>
        <v>1.268954059949623E-2</v>
      </c>
      <c r="AT269">
        <f>((AS269+0.00000010773*(AR269^4-AQ269^4))-AP269*44100)/(L269*0.92*2*29.3+0.00000043092*AQ269^3)</f>
        <v>-0.20182194114707977</v>
      </c>
      <c r="AU269">
        <f>0.61365*EXP(17.502*J269/(240.97+J269))</f>
        <v>2.3489800841908957</v>
      </c>
      <c r="AV269">
        <f>AU269*1000/AA269</f>
        <v>23.184396580947812</v>
      </c>
      <c r="AW269">
        <f>(AV269-U269)</f>
        <v>14.486997441543515</v>
      </c>
      <c r="AX269">
        <f>IF(D269,P269,(O269+P269)/2)</f>
        <v>20.218103408813477</v>
      </c>
      <c r="AY269">
        <f>0.61365*EXP(17.502*AX269/(240.97+AX269))</f>
        <v>2.3784950017845508</v>
      </c>
      <c r="AZ269">
        <f>IF(AW269&lt;&gt;0,(1000-(AV269+U269)/2)/AW269*AP269,0)</f>
        <v>3.8208620358065236E-2</v>
      </c>
      <c r="BA269">
        <f>U269*AA269/1000</f>
        <v>0.88119685545357063</v>
      </c>
      <c r="BB269">
        <f>(AY269-BA269)</f>
        <v>1.49729814633098</v>
      </c>
      <c r="BC269">
        <f>1/(1.6/F269+1.37/N269)</f>
        <v>2.3916877499012532E-2</v>
      </c>
      <c r="BD269">
        <f>G269*AA269*0.001</f>
        <v>45.93417040373042</v>
      </c>
      <c r="BE269">
        <f>G269/S269</f>
        <v>1.0986377915700938</v>
      </c>
      <c r="BF269">
        <f>(1-AP269*AA269/AU269/F269)*100</f>
        <v>37.175740059578999</v>
      </c>
      <c r="BG269">
        <f>(S269-E269/(N269/1.35))</f>
        <v>413.1215705231055</v>
      </c>
      <c r="BH269">
        <f>E269*BF269/100/BG269</f>
        <v>-1.0952293022962354E-3</v>
      </c>
    </row>
    <row r="270" spans="1:60" x14ac:dyDescent="0.25">
      <c r="A270" s="1" t="s">
        <v>9</v>
      </c>
      <c r="B270" s="1" t="s">
        <v>332</v>
      </c>
    </row>
    <row r="271" spans="1:60" x14ac:dyDescent="0.25">
      <c r="A271" s="1" t="s">
        <v>9</v>
      </c>
      <c r="B271" s="1" t="s">
        <v>333</v>
      </c>
    </row>
    <row r="272" spans="1:60" x14ac:dyDescent="0.25">
      <c r="A272" s="1" t="s">
        <v>9</v>
      </c>
      <c r="B272" s="1" t="s">
        <v>334</v>
      </c>
    </row>
    <row r="273" spans="1:60" x14ac:dyDescent="0.25">
      <c r="A273" s="1" t="s">
        <v>9</v>
      </c>
      <c r="B273" s="1" t="s">
        <v>335</v>
      </c>
    </row>
    <row r="274" spans="1:60" x14ac:dyDescent="0.25">
      <c r="A274" s="1" t="s">
        <v>9</v>
      </c>
      <c r="B274" s="1" t="s">
        <v>336</v>
      </c>
    </row>
    <row r="275" spans="1:60" x14ac:dyDescent="0.25">
      <c r="A275" s="1" t="s">
        <v>9</v>
      </c>
      <c r="B275" s="1" t="s">
        <v>337</v>
      </c>
    </row>
    <row r="276" spans="1:60" x14ac:dyDescent="0.25">
      <c r="A276" s="1" t="s">
        <v>9</v>
      </c>
      <c r="B276" s="1" t="s">
        <v>338</v>
      </c>
    </row>
    <row r="277" spans="1:60" x14ac:dyDescent="0.25">
      <c r="A277" s="1" t="s">
        <v>9</v>
      </c>
      <c r="B277" s="1" t="s">
        <v>339</v>
      </c>
    </row>
    <row r="278" spans="1:60" x14ac:dyDescent="0.25">
      <c r="A278" s="1" t="s">
        <v>9</v>
      </c>
      <c r="B278" s="1" t="s">
        <v>340</v>
      </c>
    </row>
    <row r="279" spans="1:60" x14ac:dyDescent="0.25">
      <c r="A279" s="1">
        <v>94</v>
      </c>
      <c r="B279" s="1" t="s">
        <v>341</v>
      </c>
      <c r="C279" s="1">
        <v>10671.499999988824</v>
      </c>
      <c r="D279" s="1">
        <v>1</v>
      </c>
      <c r="E279">
        <f>(R279-S279*(1000-T279)/(1000-U279))*AO279</f>
        <v>-0.8358108191436886</v>
      </c>
      <c r="F279">
        <f>IF(AZ279&lt;&gt;0,1/(1/AZ279-1/N279),0)</f>
        <v>2.5018675500520622E-2</v>
      </c>
      <c r="G279">
        <f>((BC279-AP279/2)*S279-E279)/(BC279+AP279/2)</f>
        <v>454.38715597953654</v>
      </c>
      <c r="H279">
        <f>AP279*1000</f>
        <v>0.38600545702468808</v>
      </c>
      <c r="I279">
        <f>(AU279-BA279)</f>
        <v>1.5494511100226185</v>
      </c>
      <c r="J279">
        <f>(P279+AT279*D279)</f>
        <v>20.105336750065693</v>
      </c>
      <c r="K279" s="1">
        <v>12.340000152587891</v>
      </c>
      <c r="L279">
        <f>(K279*AI279+AJ279)</f>
        <v>2</v>
      </c>
      <c r="M279" s="1">
        <v>0.5</v>
      </c>
      <c r="N279">
        <f>L279*(M279+1)*(M279+1)/(M279*M279+1)</f>
        <v>3.6</v>
      </c>
      <c r="O279" s="1">
        <v>20.296558380126953</v>
      </c>
      <c r="P279" s="1">
        <v>20.243667602539063</v>
      </c>
      <c r="Q279" s="1">
        <v>20.06132698059082</v>
      </c>
      <c r="R279" s="1">
        <v>409.97344970703125</v>
      </c>
      <c r="S279" s="1">
        <v>411.36666870117187</v>
      </c>
      <c r="T279" s="1">
        <v>7.231238842010498</v>
      </c>
      <c r="U279" s="1">
        <v>8.0192165374755859</v>
      </c>
      <c r="V279" s="1">
        <v>30.768093109130859</v>
      </c>
      <c r="W279" s="1">
        <v>33.997039794921875</v>
      </c>
      <c r="X279" s="1">
        <v>599.650146484375</v>
      </c>
      <c r="Y279" s="1">
        <v>0.13116522133350372</v>
      </c>
      <c r="Z279" s="1">
        <v>0.13806866109371185</v>
      </c>
      <c r="AA279" s="1">
        <v>101.32072448730469</v>
      </c>
      <c r="AB279" s="1">
        <v>-2.5060913562774658</v>
      </c>
      <c r="AC279" s="1">
        <v>-2.7386555448174477E-2</v>
      </c>
      <c r="AD279" s="1">
        <v>1.8640382215380669E-2</v>
      </c>
      <c r="AE279" s="1">
        <v>3.3345147967338562E-3</v>
      </c>
      <c r="AF279" s="1">
        <v>2.3187756538391113E-2</v>
      </c>
      <c r="AG279" s="1">
        <v>2.3318885359913111E-3</v>
      </c>
      <c r="AH279" s="1">
        <v>0.66666668653488159</v>
      </c>
      <c r="AI279" s="1">
        <v>0</v>
      </c>
      <c r="AJ279" s="1">
        <v>2</v>
      </c>
      <c r="AK279" s="1">
        <v>0</v>
      </c>
      <c r="AL279" s="1">
        <v>1</v>
      </c>
      <c r="AM279" s="1">
        <v>0.18999999761581421</v>
      </c>
      <c r="AN279" s="1">
        <v>111115</v>
      </c>
      <c r="AO279">
        <f>X279*0.000001/(K279*0.0001)</f>
        <v>0.48594014511306061</v>
      </c>
      <c r="AP279">
        <f>(U279-T279)/(1000-U279)*AO279</f>
        <v>3.8600545702468809E-4</v>
      </c>
      <c r="AQ279">
        <f>(P279+273.15)</f>
        <v>293.39366760253904</v>
      </c>
      <c r="AR279">
        <f>(O279+273.15)</f>
        <v>293.44655838012693</v>
      </c>
      <c r="AS279">
        <f>(Y279*AK279+Z279*AL279)*AM279</f>
        <v>2.6233045278623912E-2</v>
      </c>
      <c r="AT279">
        <f>((AS279+0.00000010773*(AR279^4-AQ279^4))-AP279*44100)/(L279*0.92*2*29.3+0.00000043092*AQ279^3)</f>
        <v>-0.13833085247336957</v>
      </c>
      <c r="AU279">
        <f>0.61365*EXP(17.502*J279/(240.97+J279))</f>
        <v>2.3619639394202196</v>
      </c>
      <c r="AV279">
        <f>AU279*1000/AA279</f>
        <v>23.31175533309742</v>
      </c>
      <c r="AW279">
        <f>(AV279-U279)</f>
        <v>15.292538795621834</v>
      </c>
      <c r="AX279">
        <f>IF(D279,P279,(O279+P279)/2)</f>
        <v>20.243667602539063</v>
      </c>
      <c r="AY279">
        <f>0.61365*EXP(17.502*AX279/(240.97+AX279))</f>
        <v>2.3822566563331824</v>
      </c>
      <c r="AZ279">
        <f>IF(AW279&lt;&gt;0,(1000-(AV279+U279)/2)/AW279*AP279,0)</f>
        <v>2.4846004907668043E-2</v>
      </c>
      <c r="BA279">
        <f>U279*AA279/1000</f>
        <v>0.81251282939760128</v>
      </c>
      <c r="BB279">
        <f>(AY279-BA279)</f>
        <v>1.5697438269355812</v>
      </c>
      <c r="BC279">
        <f>1/(1.6/F279+1.37/N279)</f>
        <v>1.5544174672717339E-2</v>
      </c>
      <c r="BD279">
        <f>G279*AA279*0.001</f>
        <v>46.038835841572563</v>
      </c>
      <c r="BE279">
        <f>G279/S279</f>
        <v>1.1045794191692666</v>
      </c>
      <c r="BF279">
        <f>(1-AP279*AA279/AU279/F279)*100</f>
        <v>33.81582588630139</v>
      </c>
      <c r="BG279">
        <f>(S279-E279/(N279/1.35))</f>
        <v>411.68009775835077</v>
      </c>
      <c r="BH279">
        <f>E279*BF279/100/BG279</f>
        <v>-6.8654358779909224E-4</v>
      </c>
    </row>
    <row r="280" spans="1:60" x14ac:dyDescent="0.25">
      <c r="A280" s="1">
        <v>95</v>
      </c>
      <c r="B280" s="1" t="s">
        <v>342</v>
      </c>
      <c r="C280" s="1">
        <v>10676.99999986589</v>
      </c>
      <c r="D280" s="1">
        <v>1</v>
      </c>
      <c r="E280">
        <f>(R280-S280*(1000-T280)/(1000-U280))*AO280</f>
        <v>-0.87297731718849747</v>
      </c>
      <c r="F280">
        <f>IF(AZ280&lt;&gt;0,1/(1/AZ280-1/N280),0)</f>
        <v>2.4458244554555413E-2</v>
      </c>
      <c r="G280">
        <f>((BC280-AP280/2)*S280-E280)/(BC280+AP280/2)</f>
        <v>457.92650771438292</v>
      </c>
      <c r="H280">
        <f>AP280*1000</f>
        <v>0.37763627352691814</v>
      </c>
      <c r="I280">
        <f>(AU280-BA280)</f>
        <v>1.5503710399901904</v>
      </c>
      <c r="J280">
        <f>(P280+AT280*D280)</f>
        <v>20.099692929999087</v>
      </c>
      <c r="K280" s="1">
        <v>12.340000152587891</v>
      </c>
      <c r="L280">
        <f>(K280*AI280+AJ280)</f>
        <v>2</v>
      </c>
      <c r="M280" s="1">
        <v>0.5</v>
      </c>
      <c r="N280">
        <f>L280*(M280+1)*(M280+1)/(M280*M280+1)</f>
        <v>3.6</v>
      </c>
      <c r="O280" s="1">
        <v>20.294723510742188</v>
      </c>
      <c r="P280" s="1">
        <v>20.234188079833984</v>
      </c>
      <c r="Q280" s="1">
        <v>20.068138122558594</v>
      </c>
      <c r="R280" s="1">
        <v>409.80828857421875</v>
      </c>
      <c r="S280" s="1">
        <v>411.28518676757812</v>
      </c>
      <c r="T280" s="1">
        <v>7.2310657501220703</v>
      </c>
      <c r="U280" s="1">
        <v>8.0019969940185547</v>
      </c>
      <c r="V280" s="1">
        <v>30.778728485107422</v>
      </c>
      <c r="W280" s="1">
        <v>33.931110382080078</v>
      </c>
      <c r="X280" s="1">
        <v>599.63092041015625</v>
      </c>
      <c r="Y280" s="1">
        <v>0.14718754589557648</v>
      </c>
      <c r="Z280" s="1">
        <v>0.15493425726890564</v>
      </c>
      <c r="AA280" s="1">
        <v>101.32073211669922</v>
      </c>
      <c r="AB280" s="1">
        <v>-2.5060913562774658</v>
      </c>
      <c r="AC280" s="1">
        <v>-2.7386555448174477E-2</v>
      </c>
      <c r="AD280" s="1">
        <v>1.8640382215380669E-2</v>
      </c>
      <c r="AE280" s="1">
        <v>3.3345147967338562E-3</v>
      </c>
      <c r="AF280" s="1">
        <v>2.3187756538391113E-2</v>
      </c>
      <c r="AG280" s="1">
        <v>2.3318885359913111E-3</v>
      </c>
      <c r="AH280" s="1">
        <v>0.66666668653488159</v>
      </c>
      <c r="AI280" s="1">
        <v>0</v>
      </c>
      <c r="AJ280" s="1">
        <v>2</v>
      </c>
      <c r="AK280" s="1">
        <v>0</v>
      </c>
      <c r="AL280" s="1">
        <v>1</v>
      </c>
      <c r="AM280" s="1">
        <v>0.18999999761581421</v>
      </c>
      <c r="AN280" s="1">
        <v>111115</v>
      </c>
      <c r="AO280">
        <f>X280*0.000001/(K280*0.0001)</f>
        <v>0.48592456482620405</v>
      </c>
      <c r="AP280">
        <f>(U280-T280)/(1000-U280)*AO280</f>
        <v>3.7763627352691812E-4</v>
      </c>
      <c r="AQ280">
        <f>(P280+273.15)</f>
        <v>293.38418807983396</v>
      </c>
      <c r="AR280">
        <f>(O280+273.15)</f>
        <v>293.44472351074216</v>
      </c>
      <c r="AS280">
        <f>(Y280*AK280+Z280*AL280)*AM280</f>
        <v>2.9437508511700017E-2</v>
      </c>
      <c r="AT280">
        <f>((AS280+0.00000010773*(AR280^4-AQ280^4))-AP280*44100)/(L280*0.92*2*29.3+0.00000043092*AQ280^3)</f>
        <v>-0.13449514983489924</v>
      </c>
      <c r="AU280">
        <f>0.61365*EXP(17.502*J280/(240.97+J280))</f>
        <v>2.361139233819777</v>
      </c>
      <c r="AV280">
        <f>AU280*1000/AA280</f>
        <v>23.303614023438595</v>
      </c>
      <c r="AW280">
        <f>(AV280-U280)</f>
        <v>15.30161702942004</v>
      </c>
      <c r="AX280">
        <f>IF(D280,P280,(O280+P280)/2)</f>
        <v>20.234188079833984</v>
      </c>
      <c r="AY280">
        <f>0.61365*EXP(17.502*AX280/(240.97+AX280))</f>
        <v>2.3808611802005069</v>
      </c>
      <c r="AZ280">
        <f>IF(AW280&lt;&gt;0,(1000-(AV280+U280)/2)/AW280*AP280,0)</f>
        <v>2.4293197618895663E-2</v>
      </c>
      <c r="BA280">
        <f>U280*AA280/1000</f>
        <v>0.81076819382958643</v>
      </c>
      <c r="BB280">
        <f>(AY280-BA280)</f>
        <v>1.5700929863709203</v>
      </c>
      <c r="BC280">
        <f>1/(1.6/F280+1.37/N280)</f>
        <v>1.5197991184509228E-2</v>
      </c>
      <c r="BD280">
        <f>G280*AA280*0.001</f>
        <v>46.397449017264591</v>
      </c>
      <c r="BE280">
        <f>G280/S280</f>
        <v>1.1134038434823628</v>
      </c>
      <c r="BF280">
        <f>(1-AP280*AA280/AU280/F280)*100</f>
        <v>33.744010886809185</v>
      </c>
      <c r="BG280">
        <f>(S280-E280/(N280/1.35))</f>
        <v>411.61255326152383</v>
      </c>
      <c r="BH280">
        <f>E280*BF280/100/BG280</f>
        <v>-7.1566709668423876E-4</v>
      </c>
    </row>
    <row r="281" spans="1:60" x14ac:dyDescent="0.25">
      <c r="A281" s="1">
        <v>96</v>
      </c>
      <c r="B281" s="1" t="s">
        <v>343</v>
      </c>
      <c r="C281" s="1">
        <v>10681.999999754131</v>
      </c>
      <c r="D281" s="1">
        <v>1</v>
      </c>
      <c r="E281">
        <f>(R281-S281*(1000-T281)/(1000-U281))*AO281</f>
        <v>-0.92568649479858833</v>
      </c>
      <c r="F281">
        <f>IF(AZ281&lt;&gt;0,1/(1/AZ281-1/N281),0)</f>
        <v>2.5173980729329092E-2</v>
      </c>
      <c r="G281">
        <f>((BC281-AP281/2)*S281-E281)/(BC281+AP281/2)</f>
        <v>459.6071851326397</v>
      </c>
      <c r="H281">
        <f>AP281*1000</f>
        <v>0.38848380733768256</v>
      </c>
      <c r="I281">
        <f>(AU281-BA281)</f>
        <v>1.5498798202594344</v>
      </c>
      <c r="J281">
        <f>(P281+AT281*D281)</f>
        <v>20.091800264765954</v>
      </c>
      <c r="K281" s="1">
        <v>12.340000152587891</v>
      </c>
      <c r="L281">
        <f>(K281*AI281+AJ281)</f>
        <v>2</v>
      </c>
      <c r="M281" s="1">
        <v>0.5</v>
      </c>
      <c r="N281">
        <f>L281*(M281+1)*(M281+1)/(M281*M281+1)</f>
        <v>3.6</v>
      </c>
      <c r="O281" s="1">
        <v>20.293920516967773</v>
      </c>
      <c r="P281" s="1">
        <v>20.230081558227539</v>
      </c>
      <c r="Q281" s="1">
        <v>20.068065643310547</v>
      </c>
      <c r="R281" s="1">
        <v>409.65960693359375</v>
      </c>
      <c r="S281" s="1">
        <v>411.23583984375</v>
      </c>
      <c r="T281" s="1">
        <v>7.2023816108703613</v>
      </c>
      <c r="U281" s="1">
        <v>7.9954652786254883</v>
      </c>
      <c r="V281" s="1">
        <v>30.554180145263672</v>
      </c>
      <c r="W281" s="1">
        <v>33.905868530273438</v>
      </c>
      <c r="X281" s="1">
        <v>599.629150390625</v>
      </c>
      <c r="Y281" s="1">
        <v>0.11248320341110229</v>
      </c>
      <c r="Z281" s="1">
        <v>0.11840337514877319</v>
      </c>
      <c r="AA281" s="1">
        <v>101.32074737548828</v>
      </c>
      <c r="AB281" s="1">
        <v>-2.5060913562774658</v>
      </c>
      <c r="AC281" s="1">
        <v>-2.7386555448174477E-2</v>
      </c>
      <c r="AD281" s="1">
        <v>1.8640382215380669E-2</v>
      </c>
      <c r="AE281" s="1">
        <v>3.3345147967338562E-3</v>
      </c>
      <c r="AF281" s="1">
        <v>2.3187756538391113E-2</v>
      </c>
      <c r="AG281" s="1">
        <v>2.3318885359913111E-3</v>
      </c>
      <c r="AH281" s="1">
        <v>1</v>
      </c>
      <c r="AI281" s="1">
        <v>0</v>
      </c>
      <c r="AJ281" s="1">
        <v>2</v>
      </c>
      <c r="AK281" s="1">
        <v>0</v>
      </c>
      <c r="AL281" s="1">
        <v>1</v>
      </c>
      <c r="AM281" s="1">
        <v>0.18999999761581421</v>
      </c>
      <c r="AN281" s="1">
        <v>111115</v>
      </c>
      <c r="AO281">
        <f>X281*0.000001/(K281*0.0001)</f>
        <v>0.48592313045058866</v>
      </c>
      <c r="AP281">
        <f>(U281-T281)/(1000-U281)*AO281</f>
        <v>3.8848380733768256E-4</v>
      </c>
      <c r="AQ281">
        <f>(P281+273.15)</f>
        <v>293.38008155822752</v>
      </c>
      <c r="AR281">
        <f>(O281+273.15)</f>
        <v>293.44392051696775</v>
      </c>
      <c r="AS281">
        <f>(Y281*AK281+Z281*AL281)*AM281</f>
        <v>2.2496640995971262E-2</v>
      </c>
      <c r="AT281">
        <f>((AS281+0.00000010773*(AR281^4-AQ281^4))-AP281*44100)/(L281*0.92*2*29.3+0.00000043092*AQ281^3)</f>
        <v>-0.13828129346158372</v>
      </c>
      <c r="AU281">
        <f>0.61365*EXP(17.502*J281/(240.97+J281))</f>
        <v>2.3599863379045356</v>
      </c>
      <c r="AV281">
        <f>AU281*1000/AA281</f>
        <v>23.292231838347732</v>
      </c>
      <c r="AW281">
        <f>(AV281-U281)</f>
        <v>15.296766559722244</v>
      </c>
      <c r="AX281">
        <f>IF(D281,P281,(O281+P281)/2)</f>
        <v>20.230081558227539</v>
      </c>
      <c r="AY281">
        <f>0.61365*EXP(17.502*AX281/(240.97+AX281))</f>
        <v>2.3802568834232414</v>
      </c>
      <c r="AZ281">
        <f>IF(AW281&lt;&gt;0,(1000-(AV281+U281)/2)/AW281*AP281,0)</f>
        <v>2.4999167241995961E-2</v>
      </c>
      <c r="BA281">
        <f>U281*AA281/1000</f>
        <v>0.81010651764510111</v>
      </c>
      <c r="BB281">
        <f>(AY281-BA281)</f>
        <v>1.5701503657781402</v>
      </c>
      <c r="BC281">
        <f>1/(1.6/F281+1.37/N281)</f>
        <v>1.5640091945183256E-2</v>
      </c>
      <c r="BD281">
        <f>G281*AA281*0.001</f>
        <v>46.567743496783464</v>
      </c>
      <c r="BE281">
        <f>G281/S281</f>
        <v>1.1176243425360701</v>
      </c>
      <c r="BF281">
        <f>(1-AP281*AA281/AU281/F281)*100</f>
        <v>33.746332811962219</v>
      </c>
      <c r="BG281">
        <f>(S281-E281/(N281/1.35))</f>
        <v>411.5829722792995</v>
      </c>
      <c r="BH281">
        <f>E281*BF281/100/BG281</f>
        <v>-7.5898486178902196E-4</v>
      </c>
    </row>
    <row r="282" spans="1:60" x14ac:dyDescent="0.25">
      <c r="A282" s="1">
        <v>97</v>
      </c>
      <c r="B282" s="1" t="s">
        <v>344</v>
      </c>
      <c r="C282" s="1">
        <v>10686.999999642372</v>
      </c>
      <c r="D282" s="1">
        <v>1</v>
      </c>
      <c r="E282">
        <f>(R282-S282*(1000-T282)/(1000-U282))*AO282</f>
        <v>-0.96073055678393504</v>
      </c>
      <c r="F282">
        <f>IF(AZ282&lt;&gt;0,1/(1/AZ282-1/N282),0)</f>
        <v>2.5067204487086495E-2</v>
      </c>
      <c r="G282">
        <f>((BC282-AP282/2)*S282-E282)/(BC282+AP282/2)</f>
        <v>462.04855061620242</v>
      </c>
      <c r="H282">
        <f>AP282*1000</f>
        <v>0.38688289358823363</v>
      </c>
      <c r="I282">
        <f>(AU282-BA282)</f>
        <v>1.5500189582181605</v>
      </c>
      <c r="J282">
        <f>(P282+AT282*D282)</f>
        <v>20.090482695797885</v>
      </c>
      <c r="K282" s="1">
        <v>12.340000152587891</v>
      </c>
      <c r="L282">
        <f>(K282*AI282+AJ282)</f>
        <v>2</v>
      </c>
      <c r="M282" s="1">
        <v>0.5</v>
      </c>
      <c r="N282">
        <f>L282*(M282+1)*(M282+1)/(M282*M282+1)</f>
        <v>3.6</v>
      </c>
      <c r="O282" s="1">
        <v>20.294307708740234</v>
      </c>
      <c r="P282" s="1">
        <v>20.227985382080078</v>
      </c>
      <c r="Q282" s="1">
        <v>20.060598373413086</v>
      </c>
      <c r="R282" s="1">
        <v>409.55767822265625</v>
      </c>
      <c r="S282" s="1">
        <v>411.20745849609375</v>
      </c>
      <c r="T282" s="1">
        <v>7.2023859024047852</v>
      </c>
      <c r="U282" s="1">
        <v>7.9922285079956055</v>
      </c>
      <c r="V282" s="1">
        <v>30.545793533325195</v>
      </c>
      <c r="W282" s="1">
        <v>33.889400482177734</v>
      </c>
      <c r="X282" s="1">
        <v>599.6104736328125</v>
      </c>
      <c r="Y282" s="1">
        <v>8.6640492081642151E-2</v>
      </c>
      <c r="Z282" s="1">
        <v>9.1200515627861023E-2</v>
      </c>
      <c r="AA282" s="1">
        <v>101.32029724121094</v>
      </c>
      <c r="AB282" s="1">
        <v>-2.5060913562774658</v>
      </c>
      <c r="AC282" s="1">
        <v>-2.7386555448174477E-2</v>
      </c>
      <c r="AD282" s="1">
        <v>1.8640382215380669E-2</v>
      </c>
      <c r="AE282" s="1">
        <v>3.3345147967338562E-3</v>
      </c>
      <c r="AF282" s="1">
        <v>2.3187756538391113E-2</v>
      </c>
      <c r="AG282" s="1">
        <v>2.3318885359913111E-3</v>
      </c>
      <c r="AH282" s="1">
        <v>1</v>
      </c>
      <c r="AI282" s="1">
        <v>0</v>
      </c>
      <c r="AJ282" s="1">
        <v>2</v>
      </c>
      <c r="AK282" s="1">
        <v>0</v>
      </c>
      <c r="AL282" s="1">
        <v>1</v>
      </c>
      <c r="AM282" s="1">
        <v>0.18999999761581421</v>
      </c>
      <c r="AN282" s="1">
        <v>111115</v>
      </c>
      <c r="AO282">
        <f>X282*0.000001/(K282*0.0001)</f>
        <v>0.48590799531478507</v>
      </c>
      <c r="AP282">
        <f>(U282-T282)/(1000-U282)*AO282</f>
        <v>3.8688289358823364E-4</v>
      </c>
      <c r="AQ282">
        <f>(P282+273.15)</f>
        <v>293.37798538208006</v>
      </c>
      <c r="AR282">
        <f>(O282+273.15)</f>
        <v>293.44430770874021</v>
      </c>
      <c r="AS282">
        <f>(Y282*AK282+Z282*AL282)*AM282</f>
        <v>1.7328097751854621E-2</v>
      </c>
      <c r="AT282">
        <f>((AS282+0.00000010773*(AR282^4-AQ282^4))-AP282*44100)/(L282*0.92*2*29.3+0.00000043092*AQ282^3)</f>
        <v>-0.13750268628219428</v>
      </c>
      <c r="AU282">
        <f>0.61365*EXP(17.502*J282/(240.97+J282))</f>
        <v>2.359793926267955</v>
      </c>
      <c r="AV282">
        <f>AU282*1000/AA282</f>
        <v>23.290436275073763</v>
      </c>
      <c r="AW282">
        <f>(AV282-U282)</f>
        <v>15.298207767078157</v>
      </c>
      <c r="AX282">
        <f>IF(D282,P282,(O282+P282)/2)</f>
        <v>20.227985382080078</v>
      </c>
      <c r="AY282">
        <f>0.61365*EXP(17.502*AX282/(240.97+AX282))</f>
        <v>2.3799484716181882</v>
      </c>
      <c r="AZ282">
        <f>IF(AW282&lt;&gt;0,(1000-(AV282+U282)/2)/AW282*AP282,0)</f>
        <v>2.4893865703182125E-2</v>
      </c>
      <c r="BA282">
        <f>U282*AA282/1000</f>
        <v>0.80977496804979454</v>
      </c>
      <c r="BB282">
        <f>(AY282-BA282)</f>
        <v>1.5701735035683937</v>
      </c>
      <c r="BC282">
        <f>1/(1.6/F282+1.37/N282)</f>
        <v>1.5574147169950767E-2</v>
      </c>
      <c r="BD282">
        <f>G282*AA282*0.001</f>
        <v>46.814896488304321</v>
      </c>
      <c r="BE282">
        <f>G282/S282</f>
        <v>1.1236385456286455</v>
      </c>
      <c r="BF282">
        <f>(1-AP282*AA282/AU282/F282)*100</f>
        <v>33.733199908469722</v>
      </c>
      <c r="BG282">
        <f>(S282-E282/(N282/1.35))</f>
        <v>411.56773245488773</v>
      </c>
      <c r="BH282">
        <f>E282*BF282/100/BG282</f>
        <v>-7.874406415891757E-4</v>
      </c>
    </row>
    <row r="283" spans="1:60" x14ac:dyDescent="0.25">
      <c r="A283" s="1">
        <v>98</v>
      </c>
      <c r="B283" s="1" t="s">
        <v>345</v>
      </c>
      <c r="C283" s="1">
        <v>10692.499999519438</v>
      </c>
      <c r="D283" s="1">
        <v>1</v>
      </c>
      <c r="E283">
        <f>(R283-S283*(1000-T283)/(1000-U283))*AO283</f>
        <v>-0.94786392056922431</v>
      </c>
      <c r="F283">
        <f>IF(AZ283&lt;&gt;0,1/(1/AZ283-1/N283),0)</f>
        <v>2.5001602155508448E-2</v>
      </c>
      <c r="G283">
        <f>((BC283-AP283/2)*S283-E283)/(BC283+AP283/2)</f>
        <v>461.36639967528157</v>
      </c>
      <c r="H283">
        <f>AP283*1000</f>
        <v>0.38573733543432104</v>
      </c>
      <c r="I283">
        <f>(AU283-BA283)</f>
        <v>1.5494635323034696</v>
      </c>
      <c r="J283">
        <f>(P283+AT283*D283)</f>
        <v>20.084813966651616</v>
      </c>
      <c r="K283" s="1">
        <v>12.340000152587891</v>
      </c>
      <c r="L283">
        <f>(K283*AI283+AJ283)</f>
        <v>2</v>
      </c>
      <c r="M283" s="1">
        <v>0.5</v>
      </c>
      <c r="N283">
        <f>L283*(M283+1)*(M283+1)/(M283*M283+1)</f>
        <v>3.6</v>
      </c>
      <c r="O283" s="1">
        <v>20.292915344238281</v>
      </c>
      <c r="P283" s="1">
        <v>20.221416473388672</v>
      </c>
      <c r="Q283" s="1">
        <v>20.054222106933594</v>
      </c>
      <c r="R283" s="1">
        <v>409.55575561523438</v>
      </c>
      <c r="S283" s="1">
        <v>411.17999267578125</v>
      </c>
      <c r="T283" s="1">
        <v>7.2020692825317383</v>
      </c>
      <c r="U283" s="1">
        <v>7.9895486831665039</v>
      </c>
      <c r="V283" s="1">
        <v>30.538600921630859</v>
      </c>
      <c r="W283" s="1">
        <v>33.879039764404297</v>
      </c>
      <c r="X283" s="1">
        <v>599.6307373046875</v>
      </c>
      <c r="Y283" s="1">
        <v>8.7250582873821259E-2</v>
      </c>
      <c r="Z283" s="1">
        <v>9.1842718422412872E-2</v>
      </c>
      <c r="AA283" s="1">
        <v>101.32020568847656</v>
      </c>
      <c r="AB283" s="1">
        <v>-2.5060913562774658</v>
      </c>
      <c r="AC283" s="1">
        <v>-2.7386555448174477E-2</v>
      </c>
      <c r="AD283" s="1">
        <v>1.8640382215380669E-2</v>
      </c>
      <c r="AE283" s="1">
        <v>3.3345147967338562E-3</v>
      </c>
      <c r="AF283" s="1">
        <v>2.3187756538391113E-2</v>
      </c>
      <c r="AG283" s="1">
        <v>2.3318885359913111E-3</v>
      </c>
      <c r="AH283" s="1">
        <v>1</v>
      </c>
      <c r="AI283" s="1">
        <v>0</v>
      </c>
      <c r="AJ283" s="1">
        <v>2</v>
      </c>
      <c r="AK283" s="1">
        <v>0</v>
      </c>
      <c r="AL283" s="1">
        <v>1</v>
      </c>
      <c r="AM283" s="1">
        <v>0.18999999761581421</v>
      </c>
      <c r="AN283" s="1">
        <v>111115</v>
      </c>
      <c r="AO283">
        <f>X283*0.000001/(K283*0.0001)</f>
        <v>0.48592441644251966</v>
      </c>
      <c r="AP283">
        <f>(U283-T283)/(1000-U283)*AO283</f>
        <v>3.8573733543432104E-4</v>
      </c>
      <c r="AQ283">
        <f>(P283+273.15)</f>
        <v>293.37141647338865</v>
      </c>
      <c r="AR283">
        <f>(O283+273.15)</f>
        <v>293.44291534423826</v>
      </c>
      <c r="AS283">
        <f>(Y283*AK283+Z283*AL283)*AM283</f>
        <v>1.7450116281288341E-2</v>
      </c>
      <c r="AT283">
        <f>((AS283+0.00000010773*(AR283^4-AQ283^4))-AP283*44100)/(L283*0.92*2*29.3+0.00000043092*AQ283^3)</f>
        <v>-0.13660250673705623</v>
      </c>
      <c r="AU283">
        <f>0.61365*EXP(17.502*J283/(240.97+J283))</f>
        <v>2.3589662482399967</v>
      </c>
      <c r="AV283">
        <f>AU283*1000/AA283</f>
        <v>23.282288386711091</v>
      </c>
      <c r="AW283">
        <f>(AV283-U283)</f>
        <v>15.292739703544587</v>
      </c>
      <c r="AX283">
        <f>IF(D283,P283,(O283+P283)/2)</f>
        <v>20.221416473388672</v>
      </c>
      <c r="AY283">
        <f>0.61365*EXP(17.502*AX283/(240.97+AX283))</f>
        <v>2.3789822104287874</v>
      </c>
      <c r="AZ283">
        <f>IF(AW283&lt;&gt;0,(1000-(AV283+U283)/2)/AW283*AP283,0)</f>
        <v>2.4829166339212356E-2</v>
      </c>
      <c r="BA283">
        <f>U283*AA283/1000</f>
        <v>0.80950271593652723</v>
      </c>
      <c r="BB283">
        <f>(AY283-BA283)</f>
        <v>1.5694794944922603</v>
      </c>
      <c r="BC283">
        <f>1/(1.6/F283+1.37/N283)</f>
        <v>1.5533629661171446E-2</v>
      </c>
      <c r="BD283">
        <f>G283*AA283*0.001</f>
        <v>46.745738512851418</v>
      </c>
      <c r="BE283">
        <f>G283/S283</f>
        <v>1.1220545938359232</v>
      </c>
      <c r="BF283">
        <f>(1-AP283*AA283/AU283/F283)*100</f>
        <v>33.732868494019186</v>
      </c>
      <c r="BG283">
        <f>(S283-E283/(N283/1.35))</f>
        <v>411.53544164599469</v>
      </c>
      <c r="BH283">
        <f>E283*BF283/100/BG283</f>
        <v>-7.7694812517001798E-4</v>
      </c>
    </row>
    <row r="284" spans="1:60" x14ac:dyDescent="0.25">
      <c r="A284" s="1" t="s">
        <v>9</v>
      </c>
      <c r="B284" s="1" t="s">
        <v>346</v>
      </c>
    </row>
    <row r="285" spans="1:60" x14ac:dyDescent="0.25">
      <c r="A285" s="1" t="s">
        <v>9</v>
      </c>
      <c r="B285" s="1" t="s">
        <v>347</v>
      </c>
    </row>
    <row r="286" spans="1:60" x14ac:dyDescent="0.25">
      <c r="A286" s="1" t="s">
        <v>9</v>
      </c>
      <c r="B286" s="1" t="s">
        <v>348</v>
      </c>
    </row>
    <row r="287" spans="1:60" x14ac:dyDescent="0.25">
      <c r="A287" s="1" t="s">
        <v>9</v>
      </c>
      <c r="B287" s="1" t="s">
        <v>349</v>
      </c>
    </row>
    <row r="288" spans="1:60" x14ac:dyDescent="0.25">
      <c r="A288" s="1" t="s">
        <v>9</v>
      </c>
      <c r="B288" s="1" t="s">
        <v>350</v>
      </c>
    </row>
    <row r="289" spans="1:60" x14ac:dyDescent="0.25">
      <c r="A289" s="1" t="s">
        <v>9</v>
      </c>
      <c r="B289" s="1" t="s">
        <v>351</v>
      </c>
    </row>
    <row r="290" spans="1:60" x14ac:dyDescent="0.25">
      <c r="A290" s="1" t="s">
        <v>9</v>
      </c>
      <c r="B290" s="1" t="s">
        <v>352</v>
      </c>
    </row>
    <row r="291" spans="1:60" x14ac:dyDescent="0.25">
      <c r="A291" s="1" t="s">
        <v>9</v>
      </c>
      <c r="B291" s="1" t="s">
        <v>353</v>
      </c>
    </row>
    <row r="292" spans="1:60" x14ac:dyDescent="0.25">
      <c r="A292" s="1" t="s">
        <v>9</v>
      </c>
      <c r="B292" s="1" t="s">
        <v>354</v>
      </c>
    </row>
    <row r="293" spans="1:60" x14ac:dyDescent="0.25">
      <c r="A293" s="1">
        <v>99</v>
      </c>
      <c r="B293" s="1" t="s">
        <v>355</v>
      </c>
      <c r="C293" s="1">
        <v>11175.499999988824</v>
      </c>
      <c r="D293" s="1">
        <v>1</v>
      </c>
      <c r="E293">
        <f t="shared" ref="E293:E298" si="84">(R293-S293*(1000-T293)/(1000-U293))*AO293</f>
        <v>-0.69385280469880495</v>
      </c>
      <c r="F293">
        <f t="shared" ref="F293:F298" si="85">IF(AZ293&lt;&gt;0,1/(1/AZ293-1/N293),0)</f>
        <v>5.9092766798094559E-3</v>
      </c>
      <c r="G293">
        <f t="shared" ref="G293:G298" si="86">((BC293-AP293/2)*S293-E293)/(BC293+AP293/2)</f>
        <v>588.36155334386365</v>
      </c>
      <c r="H293">
        <f t="shared" ref="H293:H298" si="87">AP293*1000</f>
        <v>9.4387096312450722E-2</v>
      </c>
      <c r="I293">
        <f t="shared" ref="I293:I298" si="88">(AU293-BA293)</f>
        <v>1.5958542329566021</v>
      </c>
      <c r="J293">
        <f t="shared" ref="J293:J298" si="89">(P293+AT293*D293)</f>
        <v>20.189975876502167</v>
      </c>
      <c r="K293" s="1">
        <v>30.030000686645508</v>
      </c>
      <c r="L293">
        <f t="shared" ref="L293:L298" si="90">(K293*AI293+AJ293)</f>
        <v>2</v>
      </c>
      <c r="M293" s="1">
        <v>0.5</v>
      </c>
      <c r="N293">
        <f t="shared" ref="N293:N298" si="91">L293*(M293+1)*(M293+1)/(M293*M293+1)</f>
        <v>3.6</v>
      </c>
      <c r="O293" s="1">
        <v>20.292652130126953</v>
      </c>
      <c r="P293" s="1">
        <v>20.217891693115234</v>
      </c>
      <c r="Q293" s="1">
        <v>20.067220687866211</v>
      </c>
      <c r="R293" s="1">
        <v>409.76394653320312</v>
      </c>
      <c r="S293" s="1">
        <v>413.04351806640625</v>
      </c>
      <c r="T293" s="1">
        <v>7.2142877578735352</v>
      </c>
      <c r="U293" s="1">
        <v>7.6833462715148926</v>
      </c>
      <c r="V293" s="1">
        <v>30.660669326782227</v>
      </c>
      <c r="W293" s="1">
        <v>32.581657409667969</v>
      </c>
      <c r="X293" s="1">
        <v>599.640869140625</v>
      </c>
      <c r="Y293" s="1">
        <v>0.17516592144966125</v>
      </c>
      <c r="Z293" s="1">
        <v>0.18438518047332764</v>
      </c>
      <c r="AA293" s="1">
        <v>101.32407379150391</v>
      </c>
      <c r="AB293" s="1">
        <v>-2.4818572998046875</v>
      </c>
      <c r="AC293" s="1">
        <v>-2.24936343729496E-2</v>
      </c>
      <c r="AD293" s="1">
        <v>2.4830911308526993E-2</v>
      </c>
      <c r="AE293" s="1">
        <v>5.8093358529731631E-4</v>
      </c>
      <c r="AF293" s="1">
        <v>1.5607936307787895E-2</v>
      </c>
      <c r="AG293" s="1">
        <v>5.9756764676421881E-4</v>
      </c>
      <c r="AH293" s="1">
        <v>1</v>
      </c>
      <c r="AI293" s="1">
        <v>0</v>
      </c>
      <c r="AJ293" s="1">
        <v>2</v>
      </c>
      <c r="AK293" s="1">
        <v>0</v>
      </c>
      <c r="AL293" s="1">
        <v>1</v>
      </c>
      <c r="AM293" s="1">
        <v>0.18999999761581421</v>
      </c>
      <c r="AN293" s="1">
        <v>111115</v>
      </c>
      <c r="AO293">
        <f t="shared" ref="AO293:AO298" si="92">X293*0.000001/(K293*0.0001)</f>
        <v>0.19968060453867661</v>
      </c>
      <c r="AP293">
        <f t="shared" ref="AP293:AP298" si="93">(U293-T293)/(1000-U293)*AO293</f>
        <v>9.438709631245072E-5</v>
      </c>
      <c r="AQ293">
        <f t="shared" ref="AQ293:AQ298" si="94">(P293+273.15)</f>
        <v>293.36789169311521</v>
      </c>
      <c r="AR293">
        <f t="shared" ref="AR293:AR298" si="95">(O293+273.15)</f>
        <v>293.44265213012693</v>
      </c>
      <c r="AS293">
        <f t="shared" ref="AS293:AS298" si="96">(Y293*AK293+Z293*AL293)*AM293</f>
        <v>3.5033183850323724E-2</v>
      </c>
      <c r="AT293">
        <f t="shared" ref="AT293:AT298" si="97">((AS293+0.00000010773*(AR293^4-AQ293^4))-AP293*44100)/(L293*0.92*2*29.3+0.00000043092*AQ293^3)</f>
        <v>-2.7915816613066149E-2</v>
      </c>
      <c r="AU293">
        <f t="shared" ref="AU293:AU298" si="98">0.61365*EXP(17.502*J293/(240.97+J293))</f>
        <v>2.3743621775372534</v>
      </c>
      <c r="AV293">
        <f t="shared" ref="AV293:AV298" si="99">AU293*1000/AA293</f>
        <v>23.433346969674894</v>
      </c>
      <c r="AW293">
        <f t="shared" ref="AW293:AW298" si="100">(AV293-U293)</f>
        <v>15.750000698160001</v>
      </c>
      <c r="AX293">
        <f t="shared" ref="AX293:AX298" si="101">IF(D293,P293,(O293+P293)/2)</f>
        <v>20.217891693115234</v>
      </c>
      <c r="AY293">
        <f t="shared" ref="AY293:AY298" si="102">0.61365*EXP(17.502*AX293/(240.97+AX293))</f>
        <v>2.3784638705253327</v>
      </c>
      <c r="AZ293">
        <f t="shared" ref="AZ293:AZ298" si="103">IF(AW293&lt;&gt;0,(1000-(AV293+U293)/2)/AW293*AP293,0)</f>
        <v>5.8995927004857462E-3</v>
      </c>
      <c r="BA293">
        <f t="shared" ref="BA293:BA298" si="104">U293*AA293/1000</f>
        <v>0.77850794458065142</v>
      </c>
      <c r="BB293">
        <f t="shared" ref="BB293:BB298" si="105">(AY293-BA293)</f>
        <v>1.5999559259446814</v>
      </c>
      <c r="BC293">
        <f t="shared" ref="BC293:BC298" si="106">1/(1.6/F293+1.37/N293)</f>
        <v>3.6881142616846095E-3</v>
      </c>
      <c r="BD293">
        <f t="shared" ref="BD293:BD298" si="107">G293*AA293*0.001</f>
        <v>59.615189447097507</v>
      </c>
      <c r="BE293">
        <f t="shared" ref="BE293:BE298" si="108">G293/S293</f>
        <v>1.4244541497665411</v>
      </c>
      <c r="BF293">
        <f t="shared" ref="BF293:BF298" si="109">(1-AP293*AA293/AU293/F293)*100</f>
        <v>31.837740535148352</v>
      </c>
      <c r="BG293">
        <f t="shared" ref="BG293:BG298" si="110">(S293-E293/(N293/1.35))</f>
        <v>413.3037128681683</v>
      </c>
      <c r="BH293">
        <f t="shared" ref="BH293:BH298" si="111">E293*BF293/100/BG293</f>
        <v>-5.344908569120888E-4</v>
      </c>
    </row>
    <row r="294" spans="1:60" x14ac:dyDescent="0.25">
      <c r="A294" s="1">
        <v>100</v>
      </c>
      <c r="B294" s="1" t="s">
        <v>356</v>
      </c>
      <c r="C294" s="1">
        <v>11180.499999877065</v>
      </c>
      <c r="D294" s="1">
        <v>1</v>
      </c>
      <c r="E294">
        <f t="shared" si="84"/>
        <v>-0.66705092951180667</v>
      </c>
      <c r="F294">
        <f t="shared" si="85"/>
        <v>5.856993816399981E-3</v>
      </c>
      <c r="G294">
        <f t="shared" si="86"/>
        <v>582.69535402892643</v>
      </c>
      <c r="H294">
        <f t="shared" si="87"/>
        <v>9.3522223700393203E-2</v>
      </c>
      <c r="I294">
        <f t="shared" si="88"/>
        <v>1.5953543916705901</v>
      </c>
      <c r="J294">
        <f t="shared" si="89"/>
        <v>20.182991286222091</v>
      </c>
      <c r="K294" s="1">
        <v>30.030000686645508</v>
      </c>
      <c r="L294">
        <f t="shared" si="90"/>
        <v>2</v>
      </c>
      <c r="M294" s="1">
        <v>0.5</v>
      </c>
      <c r="N294">
        <f t="shared" si="91"/>
        <v>3.6</v>
      </c>
      <c r="O294" s="1">
        <v>20.291589736938477</v>
      </c>
      <c r="P294" s="1">
        <v>20.209976196289063</v>
      </c>
      <c r="Q294" s="1">
        <v>20.074777603149414</v>
      </c>
      <c r="R294" s="1">
        <v>409.80712890625</v>
      </c>
      <c r="S294" s="1">
        <v>412.95431518554687</v>
      </c>
      <c r="T294" s="1">
        <v>7.2133073806762695</v>
      </c>
      <c r="U294" s="1">
        <v>7.6780714988708496</v>
      </c>
      <c r="V294" s="1">
        <v>30.664072036743164</v>
      </c>
      <c r="W294" s="1">
        <v>32.562580108642578</v>
      </c>
      <c r="X294" s="1">
        <v>599.639404296875</v>
      </c>
      <c r="Y294" s="1">
        <v>0.16434037685394287</v>
      </c>
      <c r="Z294" s="1">
        <v>0.17298987507820129</v>
      </c>
      <c r="AA294" s="1">
        <v>101.32524871826172</v>
      </c>
      <c r="AB294" s="1">
        <v>-2.4818572998046875</v>
      </c>
      <c r="AC294" s="1">
        <v>-2.24936343729496E-2</v>
      </c>
      <c r="AD294" s="1">
        <v>2.4830911308526993E-2</v>
      </c>
      <c r="AE294" s="1">
        <v>5.8093358529731631E-4</v>
      </c>
      <c r="AF294" s="1">
        <v>1.5607936307787895E-2</v>
      </c>
      <c r="AG294" s="1">
        <v>5.9756764676421881E-4</v>
      </c>
      <c r="AH294" s="1">
        <v>1</v>
      </c>
      <c r="AI294" s="1">
        <v>0</v>
      </c>
      <c r="AJ294" s="1">
        <v>2</v>
      </c>
      <c r="AK294" s="1">
        <v>0</v>
      </c>
      <c r="AL294" s="1">
        <v>1</v>
      </c>
      <c r="AM294" s="1">
        <v>0.18999999761581421</v>
      </c>
      <c r="AN294" s="1">
        <v>111115</v>
      </c>
      <c r="AO294">
        <f t="shared" si="92"/>
        <v>0.19968011674523123</v>
      </c>
      <c r="AP294">
        <f t="shared" si="93"/>
        <v>9.3522223700393201E-5</v>
      </c>
      <c r="AQ294">
        <f t="shared" si="94"/>
        <v>293.35997619628904</v>
      </c>
      <c r="AR294">
        <f t="shared" si="95"/>
        <v>293.44158973693845</v>
      </c>
      <c r="AS294">
        <f t="shared" si="96"/>
        <v>3.2868075852418244E-2</v>
      </c>
      <c r="AT294">
        <f t="shared" si="97"/>
        <v>-2.6984910066971651E-2</v>
      </c>
      <c r="AU294">
        <f t="shared" si="98"/>
        <v>2.3733368959702754</v>
      </c>
      <c r="AV294">
        <f t="shared" si="99"/>
        <v>23.422956528529415</v>
      </c>
      <c r="AW294">
        <f t="shared" si="100"/>
        <v>15.744885029658565</v>
      </c>
      <c r="AX294">
        <f t="shared" si="101"/>
        <v>20.209976196289063</v>
      </c>
      <c r="AY294">
        <f t="shared" si="102"/>
        <v>2.3773002102289684</v>
      </c>
      <c r="AZ294">
        <f t="shared" si="103"/>
        <v>5.8474803008545292E-3</v>
      </c>
      <c r="BA294">
        <f t="shared" si="104"/>
        <v>0.77798250429968541</v>
      </c>
      <c r="BB294">
        <f t="shared" si="105"/>
        <v>1.5993177059292831</v>
      </c>
      <c r="BC294">
        <f t="shared" si="106"/>
        <v>3.6555287289044354E-3</v>
      </c>
      <c r="BD294">
        <f t="shared" si="107"/>
        <v>59.04175167395654</v>
      </c>
      <c r="BE294">
        <f t="shared" si="108"/>
        <v>1.4110407195215098</v>
      </c>
      <c r="BF294">
        <f t="shared" si="109"/>
        <v>31.829206886694973</v>
      </c>
      <c r="BG294">
        <f t="shared" si="110"/>
        <v>413.2044592841138</v>
      </c>
      <c r="BH294">
        <f t="shared" si="111"/>
        <v>-5.1383041887248483E-4</v>
      </c>
    </row>
    <row r="295" spans="1:60" x14ac:dyDescent="0.25">
      <c r="A295" s="1">
        <v>101</v>
      </c>
      <c r="B295" s="1" t="s">
        <v>357</v>
      </c>
      <c r="C295" s="1">
        <v>11185.499999765307</v>
      </c>
      <c r="D295" s="1">
        <v>1</v>
      </c>
      <c r="E295">
        <f t="shared" si="84"/>
        <v>-0.67098979146924986</v>
      </c>
      <c r="F295">
        <f t="shared" si="85"/>
        <v>6.0817863791621414E-3</v>
      </c>
      <c r="G295">
        <f t="shared" si="86"/>
        <v>577.07845193706987</v>
      </c>
      <c r="H295">
        <f t="shared" si="87"/>
        <v>9.7086245796831075E-2</v>
      </c>
      <c r="I295">
        <f t="shared" si="88"/>
        <v>1.595048870076214</v>
      </c>
      <c r="J295">
        <f t="shared" si="89"/>
        <v>20.179497871389909</v>
      </c>
      <c r="K295" s="1">
        <v>30.030000686645508</v>
      </c>
      <c r="L295">
        <f t="shared" si="90"/>
        <v>2</v>
      </c>
      <c r="M295" s="1">
        <v>0.5</v>
      </c>
      <c r="N295">
        <f t="shared" si="91"/>
        <v>3.6</v>
      </c>
      <c r="O295" s="1">
        <v>20.292156219482422</v>
      </c>
      <c r="P295" s="1">
        <v>20.207612991333008</v>
      </c>
      <c r="Q295" s="1">
        <v>20.072238922119141</v>
      </c>
      <c r="R295" s="1">
        <v>409.80093383789062</v>
      </c>
      <c r="S295" s="1">
        <v>412.96054077148437</v>
      </c>
      <c r="T295" s="1">
        <v>7.1935105323791504</v>
      </c>
      <c r="U295" s="1">
        <v>7.6759977340698242</v>
      </c>
      <c r="V295" s="1">
        <v>30.51970100402832</v>
      </c>
      <c r="W295" s="1">
        <v>32.553409576416016</v>
      </c>
      <c r="X295" s="1">
        <v>599.62640380859375</v>
      </c>
      <c r="Y295" s="1">
        <v>0.12005786597728729</v>
      </c>
      <c r="Z295" s="1">
        <v>0.12637670338153839</v>
      </c>
      <c r="AA295" s="1">
        <v>101.32563781738281</v>
      </c>
      <c r="AB295" s="1">
        <v>-2.4818572998046875</v>
      </c>
      <c r="AC295" s="1">
        <v>-2.24936343729496E-2</v>
      </c>
      <c r="AD295" s="1">
        <v>2.4830911308526993E-2</v>
      </c>
      <c r="AE295" s="1">
        <v>5.8093358529731631E-4</v>
      </c>
      <c r="AF295" s="1">
        <v>1.5607936307787895E-2</v>
      </c>
      <c r="AG295" s="1">
        <v>5.9756764676421881E-4</v>
      </c>
      <c r="AH295" s="1">
        <v>1</v>
      </c>
      <c r="AI295" s="1">
        <v>0</v>
      </c>
      <c r="AJ295" s="1">
        <v>2</v>
      </c>
      <c r="AK295" s="1">
        <v>0</v>
      </c>
      <c r="AL295" s="1">
        <v>1</v>
      </c>
      <c r="AM295" s="1">
        <v>0.18999999761581421</v>
      </c>
      <c r="AN295" s="1">
        <v>111115</v>
      </c>
      <c r="AO295">
        <f t="shared" si="92"/>
        <v>0.19967578757840337</v>
      </c>
      <c r="AP295">
        <f t="shared" si="93"/>
        <v>9.7086245796831075E-5</v>
      </c>
      <c r="AQ295">
        <f t="shared" si="94"/>
        <v>293.35761299133299</v>
      </c>
      <c r="AR295">
        <f t="shared" si="95"/>
        <v>293.4421562194824</v>
      </c>
      <c r="AS295">
        <f t="shared" si="96"/>
        <v>2.4011573341186754E-2</v>
      </c>
      <c r="AT295">
        <f t="shared" si="97"/>
        <v>-2.811511994309901E-2</v>
      </c>
      <c r="AU295">
        <f t="shared" si="98"/>
        <v>2.372824236365624</v>
      </c>
      <c r="AV295">
        <f t="shared" si="99"/>
        <v>23.417807057302891</v>
      </c>
      <c r="AW295">
        <f t="shared" si="100"/>
        <v>15.741809323233067</v>
      </c>
      <c r="AX295">
        <f t="shared" si="101"/>
        <v>20.207612991333008</v>
      </c>
      <c r="AY295">
        <f t="shared" si="102"/>
        <v>2.3769528912451978</v>
      </c>
      <c r="AZ295">
        <f t="shared" si="103"/>
        <v>6.0715292281176272E-3</v>
      </c>
      <c r="BA295">
        <f t="shared" si="104"/>
        <v>0.77777536628941013</v>
      </c>
      <c r="BB295">
        <f t="shared" si="105"/>
        <v>1.5991775249557878</v>
      </c>
      <c r="BC295">
        <f t="shared" si="106"/>
        <v>3.795625977371076E-3</v>
      </c>
      <c r="BD295">
        <f t="shared" si="107"/>
        <v>58.472842213191498</v>
      </c>
      <c r="BE295">
        <f t="shared" si="108"/>
        <v>1.3974179006521634</v>
      </c>
      <c r="BF295">
        <f t="shared" si="109"/>
        <v>31.832036037244894</v>
      </c>
      <c r="BG295">
        <f t="shared" si="110"/>
        <v>413.21216194328537</v>
      </c>
      <c r="BH295">
        <f t="shared" si="111"/>
        <v>-5.1690083666037351E-4</v>
      </c>
    </row>
    <row r="296" spans="1:60" x14ac:dyDescent="0.25">
      <c r="A296" s="1">
        <v>102</v>
      </c>
      <c r="B296" s="1" t="s">
        <v>358</v>
      </c>
      <c r="C296" s="1">
        <v>11190.999999642372</v>
      </c>
      <c r="D296" s="1">
        <v>1</v>
      </c>
      <c r="E296">
        <f t="shared" si="84"/>
        <v>-0.64030500443794702</v>
      </c>
      <c r="F296">
        <f t="shared" si="85"/>
        <v>6.064896884711922E-3</v>
      </c>
      <c r="G296">
        <f t="shared" si="86"/>
        <v>569.62798976968554</v>
      </c>
      <c r="H296">
        <f t="shared" si="87"/>
        <v>9.6785109727439048E-2</v>
      </c>
      <c r="I296">
        <f t="shared" si="88"/>
        <v>1.5945266122769381</v>
      </c>
      <c r="J296">
        <f t="shared" si="89"/>
        <v>20.174955816410879</v>
      </c>
      <c r="K296" s="1">
        <v>30.030000686645508</v>
      </c>
      <c r="L296">
        <f t="shared" si="90"/>
        <v>2</v>
      </c>
      <c r="M296" s="1">
        <v>0.5</v>
      </c>
      <c r="N296">
        <f t="shared" si="91"/>
        <v>3.6</v>
      </c>
      <c r="O296" s="1">
        <v>20.291147232055664</v>
      </c>
      <c r="P296" s="1">
        <v>20.202680587768555</v>
      </c>
      <c r="Q296" s="1">
        <v>20.058816909790039</v>
      </c>
      <c r="R296" s="1">
        <v>410.02011108398437</v>
      </c>
      <c r="S296" s="1">
        <v>413.02664184570312</v>
      </c>
      <c r="T296" s="1">
        <v>7.1935920715332031</v>
      </c>
      <c r="U296" s="1">
        <v>7.6745843887329102</v>
      </c>
      <c r="V296" s="1">
        <v>30.512699127197266</v>
      </c>
      <c r="W296" s="1">
        <v>32.548328399658203</v>
      </c>
      <c r="X296" s="1">
        <v>599.62518310546875</v>
      </c>
      <c r="Y296" s="1">
        <v>7.2051003575325012E-2</v>
      </c>
      <c r="Z296" s="1">
        <v>7.5843162834644318E-2</v>
      </c>
      <c r="AA296" s="1">
        <v>101.32551574707031</v>
      </c>
      <c r="AB296" s="1">
        <v>-2.4818572998046875</v>
      </c>
      <c r="AC296" s="1">
        <v>-2.24936343729496E-2</v>
      </c>
      <c r="AD296" s="1">
        <v>2.4830911308526993E-2</v>
      </c>
      <c r="AE296" s="1">
        <v>5.8093358529731631E-4</v>
      </c>
      <c r="AF296" s="1">
        <v>1.5607936307787895E-2</v>
      </c>
      <c r="AG296" s="1">
        <v>5.9756764676421881E-4</v>
      </c>
      <c r="AH296" s="1">
        <v>1</v>
      </c>
      <c r="AI296" s="1">
        <v>0</v>
      </c>
      <c r="AJ296" s="1">
        <v>2</v>
      </c>
      <c r="AK296" s="1">
        <v>0</v>
      </c>
      <c r="AL296" s="1">
        <v>1</v>
      </c>
      <c r="AM296" s="1">
        <v>0.18999999761581421</v>
      </c>
      <c r="AN296" s="1">
        <v>111115</v>
      </c>
      <c r="AO296">
        <f t="shared" si="92"/>
        <v>0.19967538108386557</v>
      </c>
      <c r="AP296">
        <f t="shared" si="93"/>
        <v>9.6785109727439052E-5</v>
      </c>
      <c r="AQ296">
        <f t="shared" si="94"/>
        <v>293.35268058776853</v>
      </c>
      <c r="AR296">
        <f t="shared" si="95"/>
        <v>293.44114723205564</v>
      </c>
      <c r="AS296">
        <f t="shared" si="96"/>
        <v>1.4410200757758229E-2</v>
      </c>
      <c r="AT296">
        <f t="shared" si="97"/>
        <v>-2.772477135767594E-2</v>
      </c>
      <c r="AU296">
        <f t="shared" si="98"/>
        <v>2.3721578336097147</v>
      </c>
      <c r="AV296">
        <f t="shared" si="99"/>
        <v>23.411258419163804</v>
      </c>
      <c r="AW296">
        <f t="shared" si="100"/>
        <v>15.736674030430894</v>
      </c>
      <c r="AX296">
        <f t="shared" si="101"/>
        <v>20.202680587768555</v>
      </c>
      <c r="AY296">
        <f t="shared" si="102"/>
        <v>2.3762281217270602</v>
      </c>
      <c r="AZ296">
        <f t="shared" si="103"/>
        <v>6.0546965762665675E-3</v>
      </c>
      <c r="BA296">
        <f t="shared" si="104"/>
        <v>0.77763122133277651</v>
      </c>
      <c r="BB296">
        <f t="shared" si="105"/>
        <v>1.5985969003942837</v>
      </c>
      <c r="BC296">
        <f t="shared" si="106"/>
        <v>3.7851004740594271E-3</v>
      </c>
      <c r="BD296">
        <f t="shared" si="107"/>
        <v>57.717849847380279</v>
      </c>
      <c r="BE296">
        <f t="shared" si="108"/>
        <v>1.3791555605812105</v>
      </c>
      <c r="BF296">
        <f t="shared" si="109"/>
        <v>31.835168337826914</v>
      </c>
      <c r="BG296">
        <f t="shared" si="110"/>
        <v>413.26675622236735</v>
      </c>
      <c r="BH296">
        <f t="shared" si="111"/>
        <v>-4.9324600386842807E-4</v>
      </c>
    </row>
    <row r="297" spans="1:60" x14ac:dyDescent="0.25">
      <c r="A297" s="1">
        <v>103</v>
      </c>
      <c r="B297" s="1" t="s">
        <v>359</v>
      </c>
      <c r="C297" s="1">
        <v>11195.999999530613</v>
      </c>
      <c r="D297" s="1">
        <v>1</v>
      </c>
      <c r="E297">
        <f t="shared" si="84"/>
        <v>-0.63970143558572568</v>
      </c>
      <c r="F297">
        <f t="shared" si="85"/>
        <v>6.0499920825734859E-3</v>
      </c>
      <c r="G297">
        <f t="shared" si="86"/>
        <v>569.91611341165117</v>
      </c>
      <c r="H297">
        <f t="shared" si="87"/>
        <v>9.6537306617020757E-2</v>
      </c>
      <c r="I297">
        <f t="shared" si="88"/>
        <v>1.5943625071908989</v>
      </c>
      <c r="J297">
        <f t="shared" si="89"/>
        <v>20.172852133668489</v>
      </c>
      <c r="K297" s="1">
        <v>30.030000686645508</v>
      </c>
      <c r="L297">
        <f t="shared" si="90"/>
        <v>2</v>
      </c>
      <c r="M297" s="1">
        <v>0.5</v>
      </c>
      <c r="N297">
        <f t="shared" si="91"/>
        <v>3.6</v>
      </c>
      <c r="O297" s="1">
        <v>20.287937164306641</v>
      </c>
      <c r="P297" s="1">
        <v>20.200603485107422</v>
      </c>
      <c r="Q297" s="1">
        <v>20.053199768066406</v>
      </c>
      <c r="R297" s="1">
        <v>410.05722045898437</v>
      </c>
      <c r="S297" s="1">
        <v>413.06124877929687</v>
      </c>
      <c r="T297" s="1">
        <v>7.1933779716491699</v>
      </c>
      <c r="U297" s="1">
        <v>7.6731433868408203</v>
      </c>
      <c r="V297" s="1">
        <v>30.512125015258789</v>
      </c>
      <c r="W297" s="1">
        <v>32.547389984130859</v>
      </c>
      <c r="X297" s="1">
        <v>599.62030029296875</v>
      </c>
      <c r="Y297" s="1">
        <v>6.3447721302509308E-2</v>
      </c>
      <c r="Z297" s="1">
        <v>6.6787071526050568E-2</v>
      </c>
      <c r="AA297" s="1">
        <v>101.32571411132812</v>
      </c>
      <c r="AB297" s="1">
        <v>-2.4818572998046875</v>
      </c>
      <c r="AC297" s="1">
        <v>-2.24936343729496E-2</v>
      </c>
      <c r="AD297" s="1">
        <v>2.4830911308526993E-2</v>
      </c>
      <c r="AE297" s="1">
        <v>5.8093358529731631E-4</v>
      </c>
      <c r="AF297" s="1">
        <v>1.5607936307787895E-2</v>
      </c>
      <c r="AG297" s="1">
        <v>5.9756764676421881E-4</v>
      </c>
      <c r="AH297" s="1">
        <v>1</v>
      </c>
      <c r="AI297" s="1">
        <v>0</v>
      </c>
      <c r="AJ297" s="1">
        <v>2</v>
      </c>
      <c r="AK297" s="1">
        <v>0</v>
      </c>
      <c r="AL297" s="1">
        <v>1</v>
      </c>
      <c r="AM297" s="1">
        <v>0.18999999761581421</v>
      </c>
      <c r="AN297" s="1">
        <v>111115</v>
      </c>
      <c r="AO297">
        <f t="shared" si="92"/>
        <v>0.19967375510571428</v>
      </c>
      <c r="AP297">
        <f t="shared" si="93"/>
        <v>9.6537306617020755E-5</v>
      </c>
      <c r="AQ297">
        <f t="shared" si="94"/>
        <v>293.3506034851074</v>
      </c>
      <c r="AR297">
        <f t="shared" si="95"/>
        <v>293.43793716430662</v>
      </c>
      <c r="AS297">
        <f t="shared" si="96"/>
        <v>1.2689543430716821E-2</v>
      </c>
      <c r="AT297">
        <f t="shared" si="97"/>
        <v>-2.775135143893186E-2</v>
      </c>
      <c r="AU297">
        <f t="shared" si="98"/>
        <v>2.37184924034116</v>
      </c>
      <c r="AV297">
        <f t="shared" si="99"/>
        <v>23.40816702989305</v>
      </c>
      <c r="AW297">
        <f t="shared" si="100"/>
        <v>15.73502364305223</v>
      </c>
      <c r="AX297">
        <f t="shared" si="101"/>
        <v>20.200603485107422</v>
      </c>
      <c r="AY297">
        <f t="shared" si="102"/>
        <v>2.3759229693030366</v>
      </c>
      <c r="AZ297">
        <f t="shared" si="103"/>
        <v>6.0398418061548102E-3</v>
      </c>
      <c r="BA297">
        <f t="shared" si="104"/>
        <v>0.77748673315026096</v>
      </c>
      <c r="BB297">
        <f t="shared" si="105"/>
        <v>1.5984362361527755</v>
      </c>
      <c r="BC297">
        <f t="shared" si="106"/>
        <v>3.7758117573731455E-3</v>
      </c>
      <c r="BD297">
        <f t="shared" si="107"/>
        <v>57.747157174988224</v>
      </c>
      <c r="BE297">
        <f t="shared" si="108"/>
        <v>1.3797375452088549</v>
      </c>
      <c r="BF297">
        <f t="shared" si="109"/>
        <v>31.833191092684952</v>
      </c>
      <c r="BG297">
        <f t="shared" si="110"/>
        <v>413.30113681764152</v>
      </c>
      <c r="BH297">
        <f t="shared" si="111"/>
        <v>-4.9270946114649266E-4</v>
      </c>
    </row>
    <row r="298" spans="1:60" x14ac:dyDescent="0.25">
      <c r="A298" s="1">
        <v>104</v>
      </c>
      <c r="B298" s="1" t="s">
        <v>360</v>
      </c>
      <c r="C298" s="1">
        <v>11200.999999418855</v>
      </c>
      <c r="D298" s="1">
        <v>1</v>
      </c>
      <c r="E298">
        <f t="shared" si="84"/>
        <v>-0.64027643425551661</v>
      </c>
      <c r="F298">
        <f t="shared" si="85"/>
        <v>6.0424343110161236E-3</v>
      </c>
      <c r="G298">
        <f t="shared" si="86"/>
        <v>570.31136200793071</v>
      </c>
      <c r="H298">
        <f t="shared" si="87"/>
        <v>9.6419587701635168E-2</v>
      </c>
      <c r="I298">
        <f t="shared" si="88"/>
        <v>1.5944087501716124</v>
      </c>
      <c r="J298">
        <f t="shared" si="89"/>
        <v>20.172623536979039</v>
      </c>
      <c r="K298" s="1">
        <v>30.030000686645508</v>
      </c>
      <c r="L298">
        <f t="shared" si="90"/>
        <v>2</v>
      </c>
      <c r="M298" s="1">
        <v>0.5</v>
      </c>
      <c r="N298">
        <f t="shared" si="91"/>
        <v>3.6</v>
      </c>
      <c r="O298" s="1">
        <v>20.28546142578125</v>
      </c>
      <c r="P298" s="1">
        <v>20.200494766235352</v>
      </c>
      <c r="Q298" s="1">
        <v>20.055391311645508</v>
      </c>
      <c r="R298" s="1">
        <v>410.09121704101562</v>
      </c>
      <c r="S298" s="1">
        <v>413.09829711914062</v>
      </c>
      <c r="T298" s="1">
        <v>7.193178653717041</v>
      </c>
      <c r="U298" s="1">
        <v>7.6723508834838867</v>
      </c>
      <c r="V298" s="1">
        <v>30.515832901000977</v>
      </c>
      <c r="W298" s="1">
        <v>32.548999786376953</v>
      </c>
      <c r="X298" s="1">
        <v>599.6309814453125</v>
      </c>
      <c r="Y298" s="1">
        <v>9.5206908881664276E-2</v>
      </c>
      <c r="Z298" s="1">
        <v>0.1002177968621254</v>
      </c>
      <c r="AA298" s="1">
        <v>101.32578277587891</v>
      </c>
      <c r="AB298" s="1">
        <v>-2.4818572998046875</v>
      </c>
      <c r="AC298" s="1">
        <v>-2.24936343729496E-2</v>
      </c>
      <c r="AD298" s="1">
        <v>2.4830911308526993E-2</v>
      </c>
      <c r="AE298" s="1">
        <v>5.8093358529731631E-4</v>
      </c>
      <c r="AF298" s="1">
        <v>1.5607936307787895E-2</v>
      </c>
      <c r="AG298" s="1">
        <v>5.9756764676421881E-4</v>
      </c>
      <c r="AH298" s="1">
        <v>1</v>
      </c>
      <c r="AI298" s="1">
        <v>0</v>
      </c>
      <c r="AJ298" s="1">
        <v>2</v>
      </c>
      <c r="AK298" s="1">
        <v>0</v>
      </c>
      <c r="AL298" s="1">
        <v>1</v>
      </c>
      <c r="AM298" s="1">
        <v>0.18999999761581421</v>
      </c>
      <c r="AN298" s="1">
        <v>111115</v>
      </c>
      <c r="AO298">
        <f t="shared" si="92"/>
        <v>0.19967731193292024</v>
      </c>
      <c r="AP298">
        <f t="shared" si="93"/>
        <v>9.6419587701635173E-5</v>
      </c>
      <c r="AQ298">
        <f t="shared" si="94"/>
        <v>293.35049476623533</v>
      </c>
      <c r="AR298">
        <f t="shared" si="95"/>
        <v>293.43546142578123</v>
      </c>
      <c r="AS298">
        <f t="shared" si="96"/>
        <v>1.9041381164865978E-2</v>
      </c>
      <c r="AT298">
        <f t="shared" si="97"/>
        <v>-2.7871229256313329E-2</v>
      </c>
      <c r="AU298">
        <f t="shared" si="98"/>
        <v>2.3718157091718233</v>
      </c>
      <c r="AV298">
        <f t="shared" si="99"/>
        <v>23.4078202427314</v>
      </c>
      <c r="AW298">
        <f t="shared" si="100"/>
        <v>15.735469359247514</v>
      </c>
      <c r="AX298">
        <f t="shared" si="101"/>
        <v>20.200494766235352</v>
      </c>
      <c r="AY298">
        <f t="shared" si="102"/>
        <v>2.3759069980832113</v>
      </c>
      <c r="AZ298">
        <f t="shared" si="103"/>
        <v>6.0323093573950715E-3</v>
      </c>
      <c r="BA298">
        <f t="shared" si="104"/>
        <v>0.77740695900021095</v>
      </c>
      <c r="BB298">
        <f t="shared" si="105"/>
        <v>1.5985000390830004</v>
      </c>
      <c r="BC298">
        <f t="shared" si="106"/>
        <v>3.7711017067028224E-3</v>
      </c>
      <c r="BD298">
        <f t="shared" si="107"/>
        <v>57.787245181431224</v>
      </c>
      <c r="BE298">
        <f t="shared" si="108"/>
        <v>1.3805705953889436</v>
      </c>
      <c r="BF298">
        <f t="shared" si="109"/>
        <v>31.830146824437065</v>
      </c>
      <c r="BG298">
        <f t="shared" si="110"/>
        <v>413.33840078198642</v>
      </c>
      <c r="BH298">
        <f t="shared" si="111"/>
        <v>-4.9306071906272063E-4</v>
      </c>
    </row>
    <row r="299" spans="1:60" x14ac:dyDescent="0.25">
      <c r="A299" s="1" t="s">
        <v>9</v>
      </c>
      <c r="B299" s="1" t="s">
        <v>361</v>
      </c>
    </row>
    <row r="300" spans="1:60" x14ac:dyDescent="0.25">
      <c r="A300" s="1" t="s">
        <v>9</v>
      </c>
      <c r="B300" s="1" t="s">
        <v>362</v>
      </c>
    </row>
    <row r="301" spans="1:60" x14ac:dyDescent="0.25">
      <c r="A301" s="1" t="s">
        <v>9</v>
      </c>
      <c r="B301" s="1" t="s">
        <v>363</v>
      </c>
    </row>
    <row r="302" spans="1:60" x14ac:dyDescent="0.25">
      <c r="A302" s="1" t="s">
        <v>9</v>
      </c>
      <c r="B302" s="1" t="s">
        <v>364</v>
      </c>
    </row>
    <row r="303" spans="1:60" x14ac:dyDescent="0.25">
      <c r="A303" s="1" t="s">
        <v>9</v>
      </c>
      <c r="B303" s="1" t="s">
        <v>365</v>
      </c>
    </row>
    <row r="304" spans="1:60" x14ac:dyDescent="0.25">
      <c r="A304" s="1" t="s">
        <v>9</v>
      </c>
      <c r="B304" s="1" t="s">
        <v>366</v>
      </c>
    </row>
    <row r="305" spans="1:60" x14ac:dyDescent="0.25">
      <c r="A305" s="1" t="s">
        <v>9</v>
      </c>
      <c r="B305" s="1" t="s">
        <v>367</v>
      </c>
    </row>
    <row r="306" spans="1:60" x14ac:dyDescent="0.25">
      <c r="A306" s="1" t="s">
        <v>9</v>
      </c>
      <c r="B306" s="1" t="s">
        <v>368</v>
      </c>
    </row>
    <row r="307" spans="1:60" x14ac:dyDescent="0.25">
      <c r="A307" s="1" t="s">
        <v>9</v>
      </c>
      <c r="B307" s="1" t="s">
        <v>369</v>
      </c>
    </row>
    <row r="308" spans="1:60" x14ac:dyDescent="0.25">
      <c r="A308" s="1">
        <v>105</v>
      </c>
      <c r="B308" s="1" t="s">
        <v>370</v>
      </c>
      <c r="C308" s="1">
        <v>11530.499999988824</v>
      </c>
      <c r="D308" s="1">
        <v>1</v>
      </c>
      <c r="E308">
        <f>(R308-S308*(1000-T308)/(1000-U308))*AO308</f>
        <v>-1.5127673011926419</v>
      </c>
      <c r="F308">
        <f>IF(AZ308&lt;&gt;0,1/(1/AZ308-1/N308),0)</f>
        <v>2.5366729973673324E-2</v>
      </c>
      <c r="G308">
        <f>((BC308-AP308/2)*S308-E308)/(BC308+AP308/2)</f>
        <v>499.43161855650243</v>
      </c>
      <c r="H308">
        <f>AP308*1000</f>
        <v>0.3792980866519941</v>
      </c>
      <c r="I308">
        <f>(AU308-BA308)</f>
        <v>1.5017183575811184</v>
      </c>
      <c r="J308">
        <f>(P308+AT308*D308)</f>
        <v>20.031435555174358</v>
      </c>
      <c r="K308" s="1">
        <v>18.5</v>
      </c>
      <c r="L308">
        <f>(K308*AI308+AJ308)</f>
        <v>2</v>
      </c>
      <c r="M308" s="1">
        <v>0.5</v>
      </c>
      <c r="N308">
        <f>L308*(M308+1)*(M308+1)/(M308*M308+1)</f>
        <v>3.6</v>
      </c>
      <c r="O308" s="1">
        <v>20.273521423339844</v>
      </c>
      <c r="P308" s="1">
        <v>20.161951065063477</v>
      </c>
      <c r="Q308" s="1">
        <v>20.066324234008789</v>
      </c>
      <c r="R308" s="1">
        <v>410.254150390625</v>
      </c>
      <c r="S308" s="1">
        <v>414.43621826171875</v>
      </c>
      <c r="T308" s="1">
        <v>7.22283935546875</v>
      </c>
      <c r="U308" s="1">
        <v>8.3831996917724609</v>
      </c>
      <c r="V308" s="1">
        <v>30.836555480957031</v>
      </c>
      <c r="W308" s="1">
        <v>35.595321655273438</v>
      </c>
      <c r="X308" s="1">
        <v>599.65765380859375</v>
      </c>
      <c r="Y308" s="1">
        <v>0.10613885521888733</v>
      </c>
      <c r="Z308" s="1">
        <v>0.11172511428594589</v>
      </c>
      <c r="AA308" s="1">
        <v>101.32965087890625</v>
      </c>
      <c r="AB308" s="1">
        <v>-2.5235610008239746</v>
      </c>
      <c r="AC308" s="1">
        <v>-5.1606036722660065E-3</v>
      </c>
      <c r="AD308" s="1">
        <v>2.7908166870474815E-2</v>
      </c>
      <c r="AE308" s="1">
        <v>2.3267369251698256E-3</v>
      </c>
      <c r="AF308" s="1">
        <v>1.8957844004034996E-2</v>
      </c>
      <c r="AG308" s="1">
        <v>2.1644723601639271E-3</v>
      </c>
      <c r="AH308" s="1">
        <v>1</v>
      </c>
      <c r="AI308" s="1">
        <v>0</v>
      </c>
      <c r="AJ308" s="1">
        <v>2</v>
      </c>
      <c r="AK308" s="1">
        <v>0</v>
      </c>
      <c r="AL308" s="1">
        <v>1</v>
      </c>
      <c r="AM308" s="1">
        <v>0.18999999761581421</v>
      </c>
      <c r="AN308" s="1">
        <v>111115</v>
      </c>
      <c r="AO308">
        <f>X308*0.000001/(K308*0.0001)</f>
        <v>0.32413927232896955</v>
      </c>
      <c r="AP308">
        <f>(U308-T308)/(1000-U308)*AO308</f>
        <v>3.7929808665199409E-4</v>
      </c>
      <c r="AQ308">
        <f>(P308+273.15)</f>
        <v>293.31195106506345</v>
      </c>
      <c r="AR308">
        <f>(O308+273.15)</f>
        <v>293.42352142333982</v>
      </c>
      <c r="AS308">
        <f>(Y308*AK308+Z308*AL308)*AM308</f>
        <v>2.122777144795629E-2</v>
      </c>
      <c r="AT308">
        <f>((AS308+0.00000010773*(AR308^4-AQ308^4))-AP308*44100)/(L308*0.92*2*29.3+0.00000043092*AQ308^3)</f>
        <v>-0.13051550988911806</v>
      </c>
      <c r="AU308">
        <f>0.61365*EXP(17.502*J308/(240.97+J308))</f>
        <v>2.3511850555965763</v>
      </c>
      <c r="AV308">
        <f>AU308*1000/AA308</f>
        <v>23.203327310446909</v>
      </c>
      <c r="AW308">
        <f>(AV308-U308)</f>
        <v>14.820127618674448</v>
      </c>
      <c r="AX308">
        <f>IF(D308,P308,(O308+P308)/2)</f>
        <v>20.161951065063477</v>
      </c>
      <c r="AY308">
        <f>0.61365*EXP(17.502*AX308/(240.97+AX308))</f>
        <v>2.3702507049192838</v>
      </c>
      <c r="AZ308">
        <f>IF(AW308&lt;&gt;0,(1000-(AV308+U308)/2)/AW308*AP308,0)</f>
        <v>2.5189238691415674E-2</v>
      </c>
      <c r="BA308">
        <f>U308*AA308/1000</f>
        <v>0.84946669801545793</v>
      </c>
      <c r="BB308">
        <f>(AY308-BA308)</f>
        <v>1.5207840069038259</v>
      </c>
      <c r="BC308">
        <f>1/(1.6/F308+1.37/N308)</f>
        <v>1.5759125029920853E-2</v>
      </c>
      <c r="BD308">
        <f>G308*AA308*0.001</f>
        <v>50.60723154621747</v>
      </c>
      <c r="BE308">
        <f>G308/S308</f>
        <v>1.2050868060018554</v>
      </c>
      <c r="BF308">
        <f>(1-AP308*AA308/AU308/F308)*100</f>
        <v>35.558461597346259</v>
      </c>
      <c r="BG308">
        <f>(S308-E308/(N308/1.35))</f>
        <v>415.003505999666</v>
      </c>
      <c r="BH308">
        <f>E308*BF308/100/BG308</f>
        <v>-1.2961740613637849E-3</v>
      </c>
    </row>
    <row r="309" spans="1:60" x14ac:dyDescent="0.25">
      <c r="A309" s="1">
        <v>106</v>
      </c>
      <c r="B309" s="1" t="s">
        <v>371</v>
      </c>
      <c r="C309" s="1">
        <v>11535.99999986589</v>
      </c>
      <c r="D309" s="1">
        <v>1</v>
      </c>
      <c r="E309">
        <f>(R309-S309*(1000-T309)/(1000-U309))*AO309</f>
        <v>-1.5180564261794671</v>
      </c>
      <c r="F309">
        <f>IF(AZ309&lt;&gt;0,1/(1/AZ309-1/N309),0)</f>
        <v>2.5226742193922631E-2</v>
      </c>
      <c r="G309">
        <f>((BC309-AP309/2)*S309-E309)/(BC309+AP309/2)</f>
        <v>500.23788994162987</v>
      </c>
      <c r="H309">
        <f>AP309*1000</f>
        <v>0.37720204361566156</v>
      </c>
      <c r="I309">
        <f>(AU309-BA309)</f>
        <v>1.5016745494319266</v>
      </c>
      <c r="J309">
        <f>(P309+AT309*D309)</f>
        <v>20.02621676786865</v>
      </c>
      <c r="K309" s="1">
        <v>18.5</v>
      </c>
      <c r="L309">
        <f>(K309*AI309+AJ309)</f>
        <v>2</v>
      </c>
      <c r="M309" s="1">
        <v>0.5</v>
      </c>
      <c r="N309">
        <f>L309*(M309+1)*(M309+1)/(M309*M309+1)</f>
        <v>3.6</v>
      </c>
      <c r="O309" s="1">
        <v>20.275783538818359</v>
      </c>
      <c r="P309" s="1">
        <v>20.155092239379883</v>
      </c>
      <c r="Q309" s="1">
        <v>20.072849273681641</v>
      </c>
      <c r="R309" s="1">
        <v>410.18295288085937</v>
      </c>
      <c r="S309" s="1">
        <v>414.3841552734375</v>
      </c>
      <c r="T309" s="1">
        <v>7.2220792770385742</v>
      </c>
      <c r="U309" s="1">
        <v>8.3760566711425781</v>
      </c>
      <c r="V309" s="1">
        <v>30.840559005737305</v>
      </c>
      <c r="W309" s="1">
        <v>35.561801910400391</v>
      </c>
      <c r="X309" s="1">
        <v>599.646728515625</v>
      </c>
      <c r="Y309" s="1">
        <v>0.12176815420389175</v>
      </c>
      <c r="Z309" s="1">
        <v>0.12817700207233429</v>
      </c>
      <c r="AA309" s="1">
        <v>101.33061218261719</v>
      </c>
      <c r="AB309" s="1">
        <v>-2.5235610008239746</v>
      </c>
      <c r="AC309" s="1">
        <v>-5.1606036722660065E-3</v>
      </c>
      <c r="AD309" s="1">
        <v>2.7908166870474815E-2</v>
      </c>
      <c r="AE309" s="1">
        <v>2.3267369251698256E-3</v>
      </c>
      <c r="AF309" s="1">
        <v>1.8957844004034996E-2</v>
      </c>
      <c r="AG309" s="1">
        <v>2.1644723601639271E-3</v>
      </c>
      <c r="AH309" s="1">
        <v>1</v>
      </c>
      <c r="AI309" s="1">
        <v>0</v>
      </c>
      <c r="AJ309" s="1">
        <v>2</v>
      </c>
      <c r="AK309" s="1">
        <v>0</v>
      </c>
      <c r="AL309" s="1">
        <v>1</v>
      </c>
      <c r="AM309" s="1">
        <v>0.18999999761581421</v>
      </c>
      <c r="AN309" s="1">
        <v>111115</v>
      </c>
      <c r="AO309">
        <f>X309*0.000001/(K309*0.0001)</f>
        <v>0.32413336676520271</v>
      </c>
      <c r="AP309">
        <f>(U309-T309)/(1000-U309)*AO309</f>
        <v>3.7720204361566158E-4</v>
      </c>
      <c r="AQ309">
        <f>(P309+273.15)</f>
        <v>293.30509223937986</v>
      </c>
      <c r="AR309">
        <f>(O309+273.15)</f>
        <v>293.42578353881834</v>
      </c>
      <c r="AS309">
        <f>(Y309*AK309+Z309*AL309)*AM309</f>
        <v>2.4353630088145728E-2</v>
      </c>
      <c r="AT309">
        <f>((AS309+0.00000010773*(AR309^4-AQ309^4))-AP309*44100)/(L309*0.92*2*29.3+0.00000043092*AQ309^3)</f>
        <v>-0.12887547151123274</v>
      </c>
      <c r="AU309">
        <f>0.61365*EXP(17.502*J309/(240.97+J309))</f>
        <v>2.3504254995950986</v>
      </c>
      <c r="AV309">
        <f>AU309*1000/AA309</f>
        <v>23.195611365291878</v>
      </c>
      <c r="AW309">
        <f>(AV309-U309)</f>
        <v>14.8195546941493</v>
      </c>
      <c r="AX309">
        <f>IF(D309,P309,(O309+P309)/2)</f>
        <v>20.155092239379883</v>
      </c>
      <c r="AY309">
        <f>0.61365*EXP(17.502*AX309/(240.97+AX309))</f>
        <v>2.3692454088790464</v>
      </c>
      <c r="AZ309">
        <f>IF(AW309&lt;&gt;0,(1000-(AV309+U309)/2)/AW309*AP309,0)</f>
        <v>2.5051197719886918E-2</v>
      </c>
      <c r="BA309">
        <f>U309*AA309/1000</f>
        <v>0.84875095016317215</v>
      </c>
      <c r="BB309">
        <f>(AY309-BA309)</f>
        <v>1.5204944587158744</v>
      </c>
      <c r="BC309">
        <f>1/(1.6/F309+1.37/N309)</f>
        <v>1.5672676081992836E-2</v>
      </c>
      <c r="BD309">
        <f>G309*AA309*0.001</f>
        <v>50.689411624726041</v>
      </c>
      <c r="BE309">
        <f>G309/S309</f>
        <v>1.2071839223957308</v>
      </c>
      <c r="BF309">
        <f>(1-AP309*AA309/AU309/F309)*100</f>
        <v>35.537514845237283</v>
      </c>
      <c r="BG309">
        <f>(S309-E309/(N309/1.35))</f>
        <v>414.95342643325478</v>
      </c>
      <c r="BH309">
        <f>E309*BF309/100/BG309</f>
        <v>-1.3000965733666063E-3</v>
      </c>
    </row>
    <row r="310" spans="1:60" x14ac:dyDescent="0.25">
      <c r="A310" s="1">
        <v>107</v>
      </c>
      <c r="B310" s="1" t="s">
        <v>372</v>
      </c>
      <c r="C310" s="1">
        <v>11540.999999754131</v>
      </c>
      <c r="D310" s="1">
        <v>1</v>
      </c>
      <c r="E310">
        <f>(R310-S310*(1000-T310)/(1000-U310))*AO310</f>
        <v>-1.5932243303756231</v>
      </c>
      <c r="F310">
        <f>IF(AZ310&lt;&gt;0,1/(1/AZ310-1/N310),0)</f>
        <v>2.5983497393218518E-2</v>
      </c>
      <c r="G310">
        <f>((BC310-AP310/2)*S310-E310)/(BC310+AP310/2)</f>
        <v>502.04254097518145</v>
      </c>
      <c r="H310">
        <f>AP310*1000</f>
        <v>0.38829951121649775</v>
      </c>
      <c r="I310">
        <f>(AU310-BA310)</f>
        <v>1.5011646705681883</v>
      </c>
      <c r="J310">
        <f>(P310+AT310*D310)</f>
        <v>20.018828913244825</v>
      </c>
      <c r="K310" s="1">
        <v>18.5</v>
      </c>
      <c r="L310">
        <f>(K310*AI310+AJ310)</f>
        <v>2</v>
      </c>
      <c r="M310" s="1">
        <v>0.5</v>
      </c>
      <c r="N310">
        <f>L310*(M310+1)*(M310+1)/(M310*M310+1)</f>
        <v>3.6</v>
      </c>
      <c r="O310" s="1">
        <v>20.276617050170898</v>
      </c>
      <c r="P310" s="1">
        <v>20.151470184326172</v>
      </c>
      <c r="Q310" s="1">
        <v>20.070411682128906</v>
      </c>
      <c r="R310" s="1">
        <v>409.93377685546875</v>
      </c>
      <c r="S310" s="1">
        <v>414.35284423828125</v>
      </c>
      <c r="T310" s="1">
        <v>7.1824798583984375</v>
      </c>
      <c r="U310" s="1">
        <v>8.3704442977905273</v>
      </c>
      <c r="V310" s="1">
        <v>30.513069152832031</v>
      </c>
      <c r="W310" s="1">
        <v>35.537239074707031</v>
      </c>
      <c r="X310" s="1">
        <v>599.6317138671875</v>
      </c>
      <c r="Y310" s="1">
        <v>9.1795720160007477E-2</v>
      </c>
      <c r="Z310" s="1">
        <v>9.6627078950405121E-2</v>
      </c>
      <c r="AA310" s="1">
        <v>101.3310546875</v>
      </c>
      <c r="AB310" s="1">
        <v>-2.5235610008239746</v>
      </c>
      <c r="AC310" s="1">
        <v>-5.1606036722660065E-3</v>
      </c>
      <c r="AD310" s="1">
        <v>2.7908166870474815E-2</v>
      </c>
      <c r="AE310" s="1">
        <v>2.3267369251698256E-3</v>
      </c>
      <c r="AF310" s="1">
        <v>1.8957844004034996E-2</v>
      </c>
      <c r="AG310" s="1">
        <v>2.1644723601639271E-3</v>
      </c>
      <c r="AH310" s="1">
        <v>1</v>
      </c>
      <c r="AI310" s="1">
        <v>0</v>
      </c>
      <c r="AJ310" s="1">
        <v>2</v>
      </c>
      <c r="AK310" s="1">
        <v>0</v>
      </c>
      <c r="AL310" s="1">
        <v>1</v>
      </c>
      <c r="AM310" s="1">
        <v>0.18999999761581421</v>
      </c>
      <c r="AN310" s="1">
        <v>111115</v>
      </c>
      <c r="AO310">
        <f>X310*0.000001/(K310*0.0001)</f>
        <v>0.32412525073902027</v>
      </c>
      <c r="AP310">
        <f>(U310-T310)/(1000-U310)*AO310</f>
        <v>3.8829951121649773E-4</v>
      </c>
      <c r="AQ310">
        <f>(P310+273.15)</f>
        <v>293.30147018432615</v>
      </c>
      <c r="AR310">
        <f>(O310+273.15)</f>
        <v>293.42661705017088</v>
      </c>
      <c r="AS310">
        <f>(Y310*AK310+Z310*AL310)*AM310</f>
        <v>1.8359144770200064E-2</v>
      </c>
      <c r="AT310">
        <f>((AS310+0.00000010773*(AR310^4-AQ310^4))-AP310*44100)/(L310*0.92*2*29.3+0.00000043092*AQ310^3)</f>
        <v>-0.13264127108134718</v>
      </c>
      <c r="AU310">
        <f>0.61365*EXP(17.502*J310/(240.97+J310))</f>
        <v>2.3493506194662728</v>
      </c>
      <c r="AV310">
        <f>AU310*1000/AA310</f>
        <v>23.184902463628301</v>
      </c>
      <c r="AW310">
        <f>(AV310-U310)</f>
        <v>14.814458165837774</v>
      </c>
      <c r="AX310">
        <f>IF(D310,P310,(O310+P310)/2)</f>
        <v>20.151470184326172</v>
      </c>
      <c r="AY310">
        <f>0.61365*EXP(17.502*AX310/(240.97+AX310))</f>
        <v>2.3687146760944833</v>
      </c>
      <c r="AZ310">
        <f>IF(AW310&lt;&gt;0,(1000-(AV310+U310)/2)/AW310*AP310,0)</f>
        <v>2.5797301803175493E-2</v>
      </c>
      <c r="BA310">
        <f>U310*AA310/1000</f>
        <v>0.84818594889808441</v>
      </c>
      <c r="BB310">
        <f>(AY310-BA310)</f>
        <v>1.5205287271963988</v>
      </c>
      <c r="BC310">
        <f>1/(1.6/F310+1.37/N310)</f>
        <v>1.6139939388116708E-2</v>
      </c>
      <c r="BD310">
        <f>G310*AA310*0.001</f>
        <v>50.872500175007566</v>
      </c>
      <c r="BE310">
        <f>G310/S310</f>
        <v>1.2116304930839876</v>
      </c>
      <c r="BF310">
        <f>(1-AP310*AA310/AU310/F310)*100</f>
        <v>35.543909010458208</v>
      </c>
      <c r="BG310">
        <f>(S310-E310/(N310/1.35))</f>
        <v>414.95030336217212</v>
      </c>
      <c r="BH310">
        <f>E310*BF310/100/BG310</f>
        <v>-1.3647277800082176E-3</v>
      </c>
    </row>
    <row r="311" spans="1:60" x14ac:dyDescent="0.25">
      <c r="A311" s="1">
        <v>108</v>
      </c>
      <c r="B311" s="1" t="s">
        <v>373</v>
      </c>
      <c r="C311" s="1">
        <v>11545.999999642372</v>
      </c>
      <c r="D311" s="1">
        <v>1</v>
      </c>
      <c r="E311">
        <f>(R311-S311*(1000-T311)/(1000-U311))*AO311</f>
        <v>-1.6043248414544435</v>
      </c>
      <c r="F311">
        <f>IF(AZ311&lt;&gt;0,1/(1/AZ311-1/N311),0)</f>
        <v>2.5890506364439854E-2</v>
      </c>
      <c r="G311">
        <f>((BC311-AP311/2)*S311-E311)/(BC311+AP311/2)</f>
        <v>503.03721089486868</v>
      </c>
      <c r="H311">
        <f>AP311*1000</f>
        <v>0.38700778577138467</v>
      </c>
      <c r="I311">
        <f>(AU311-BA311)</f>
        <v>1.5015133079565874</v>
      </c>
      <c r="J311">
        <f>(P311+AT311*D311)</f>
        <v>20.018755708958423</v>
      </c>
      <c r="K311" s="1">
        <v>18.5</v>
      </c>
      <c r="L311">
        <f>(K311*AI311+AJ311)</f>
        <v>2</v>
      </c>
      <c r="M311" s="1">
        <v>0.5</v>
      </c>
      <c r="N311">
        <f>L311*(M311+1)*(M311+1)/(M311*M311+1)</f>
        <v>3.6</v>
      </c>
      <c r="O311" s="1">
        <v>20.276407241821289</v>
      </c>
      <c r="P311" s="1">
        <v>20.150899887084961</v>
      </c>
      <c r="Q311" s="1">
        <v>20.059848785400391</v>
      </c>
      <c r="R311" s="1">
        <v>409.864013671875</v>
      </c>
      <c r="S311" s="1">
        <v>414.31903076171875</v>
      </c>
      <c r="T311" s="1">
        <v>7.1828551292419434</v>
      </c>
      <c r="U311" s="1">
        <v>8.3668746948242187</v>
      </c>
      <c r="V311" s="1">
        <v>30.503067016601563</v>
      </c>
      <c r="W311" s="1">
        <v>35.520591735839844</v>
      </c>
      <c r="X311" s="1">
        <v>599.63031005859375</v>
      </c>
      <c r="Y311" s="1">
        <v>8.2445919513702393E-2</v>
      </c>
      <c r="Z311" s="1">
        <v>8.6785174906253815E-2</v>
      </c>
      <c r="AA311" s="1">
        <v>101.33134460449219</v>
      </c>
      <c r="AB311" s="1">
        <v>-2.5235610008239746</v>
      </c>
      <c r="AC311" s="1">
        <v>-5.1606036722660065E-3</v>
      </c>
      <c r="AD311" s="1">
        <v>2.7908166870474815E-2</v>
      </c>
      <c r="AE311" s="1">
        <v>2.3267369251698256E-3</v>
      </c>
      <c r="AF311" s="1">
        <v>1.8957844004034996E-2</v>
      </c>
      <c r="AG311" s="1">
        <v>2.1644723601639271E-3</v>
      </c>
      <c r="AH311" s="1">
        <v>1</v>
      </c>
      <c r="AI311" s="1">
        <v>0</v>
      </c>
      <c r="AJ311" s="1">
        <v>2</v>
      </c>
      <c r="AK311" s="1">
        <v>0</v>
      </c>
      <c r="AL311" s="1">
        <v>1</v>
      </c>
      <c r="AM311" s="1">
        <v>0.18999999761581421</v>
      </c>
      <c r="AN311" s="1">
        <v>111115</v>
      </c>
      <c r="AO311">
        <f>X311*0.000001/(K311*0.0001)</f>
        <v>0.32412449192356413</v>
      </c>
      <c r="AP311">
        <f>(U311-T311)/(1000-U311)*AO311</f>
        <v>3.8700778577138468E-4</v>
      </c>
      <c r="AQ311">
        <f>(P311+273.15)</f>
        <v>293.30089988708494</v>
      </c>
      <c r="AR311">
        <f>(O311+273.15)</f>
        <v>293.42640724182127</v>
      </c>
      <c r="AS311">
        <f>(Y311*AK311+Z311*AL311)*AM311</f>
        <v>1.6489183025276244E-2</v>
      </c>
      <c r="AT311">
        <f>((AS311+0.00000010773*(AR311^4-AQ311^4))-AP311*44100)/(L311*0.92*2*29.3+0.00000043092*AQ311^3)</f>
        <v>-0.13214417812653773</v>
      </c>
      <c r="AU311">
        <f>0.61365*EXP(17.502*J311/(240.97+J311))</f>
        <v>2.3493399709204259</v>
      </c>
      <c r="AV311">
        <f>AU311*1000/AA311</f>
        <v>23.184731043392034</v>
      </c>
      <c r="AW311">
        <f>(AV311-U311)</f>
        <v>14.817856348567815</v>
      </c>
      <c r="AX311">
        <f>IF(D311,P311,(O311+P311)/2)</f>
        <v>20.150899887084961</v>
      </c>
      <c r="AY311">
        <f>0.61365*EXP(17.502*AX311/(240.97+AX311))</f>
        <v>2.3686311210253583</v>
      </c>
      <c r="AZ311">
        <f>IF(AW311&lt;&gt;0,(1000-(AV311+U311)/2)/AW311*AP311,0)</f>
        <v>2.5705636380464744E-2</v>
      </c>
      <c r="BA311">
        <f>U311*AA311/1000</f>
        <v>0.84782666296383835</v>
      </c>
      <c r="BB311">
        <f>(AY311-BA311)</f>
        <v>1.5208044580615199</v>
      </c>
      <c r="BC311">
        <f>1/(1.6/F311+1.37/N311)</f>
        <v>1.6082530495886149E-2</v>
      </c>
      <c r="BD311">
        <f>G311*AA311*0.001</f>
        <v>50.973436966070551</v>
      </c>
      <c r="BE311">
        <f>G311/S311</f>
        <v>1.214130111209333</v>
      </c>
      <c r="BF311">
        <f>(1-AP311*AA311/AU311/F311)*100</f>
        <v>35.527116284441931</v>
      </c>
      <c r="BG311">
        <f>(S311-E311/(N311/1.35))</f>
        <v>414.92065257726415</v>
      </c>
      <c r="BH311">
        <f>E311*BF311/100/BG311</f>
        <v>-1.3736851816446331E-3</v>
      </c>
    </row>
    <row r="312" spans="1:60" x14ac:dyDescent="0.25">
      <c r="A312" s="1">
        <v>109</v>
      </c>
      <c r="B312" s="1" t="s">
        <v>374</v>
      </c>
      <c r="C312" s="1">
        <v>11551.499999519438</v>
      </c>
      <c r="D312" s="1">
        <v>1</v>
      </c>
      <c r="E312">
        <f>(R312-S312*(1000-T312)/(1000-U312))*AO312</f>
        <v>-1.5930370447497031</v>
      </c>
      <c r="F312">
        <f>IF(AZ312&lt;&gt;0,1/(1/AZ312-1/N312),0)</f>
        <v>2.5793769208398487E-2</v>
      </c>
      <c r="G312">
        <f>((BC312-AP312/2)*S312-E312)/(BC312+AP312/2)</f>
        <v>502.6615658043745</v>
      </c>
      <c r="H312">
        <f>AP312*1000</f>
        <v>0.38563801502660466</v>
      </c>
      <c r="I312">
        <f>(AU312-BA312)</f>
        <v>1.5017736560015855</v>
      </c>
      <c r="J312">
        <f>(P312+AT312*D312)</f>
        <v>20.017843837811011</v>
      </c>
      <c r="K312" s="1">
        <v>18.5</v>
      </c>
      <c r="L312">
        <f>(K312*AI312+AJ312)</f>
        <v>2</v>
      </c>
      <c r="M312" s="1">
        <v>0.5</v>
      </c>
      <c r="N312">
        <f>L312*(M312+1)*(M312+1)/(M312*M312+1)</f>
        <v>3.6</v>
      </c>
      <c r="O312" s="1">
        <v>20.273517608642578</v>
      </c>
      <c r="P312" s="1">
        <v>20.149633407592773</v>
      </c>
      <c r="Q312" s="1">
        <v>20.054275512695313</v>
      </c>
      <c r="R312" s="1">
        <v>409.85086059570312</v>
      </c>
      <c r="S312" s="1">
        <v>414.27288818359375</v>
      </c>
      <c r="T312" s="1">
        <v>7.1831574440002441</v>
      </c>
      <c r="U312" s="1">
        <v>8.3629989624023437</v>
      </c>
      <c r="V312" s="1">
        <v>30.49803352355957</v>
      </c>
      <c r="W312" s="1">
        <v>35.509021759033203</v>
      </c>
      <c r="X312" s="1">
        <v>599.626220703125</v>
      </c>
      <c r="Y312" s="1">
        <v>7.939852774143219E-2</v>
      </c>
      <c r="Z312" s="1">
        <v>8.3577394485473633E-2</v>
      </c>
      <c r="AA312" s="1">
        <v>101.33131408691406</v>
      </c>
      <c r="AB312" s="1">
        <v>-2.5235610008239746</v>
      </c>
      <c r="AC312" s="1">
        <v>-5.1606036722660065E-3</v>
      </c>
      <c r="AD312" s="1">
        <v>2.7908166870474815E-2</v>
      </c>
      <c r="AE312" s="1">
        <v>2.3267369251698256E-3</v>
      </c>
      <c r="AF312" s="1">
        <v>1.8957844004034996E-2</v>
      </c>
      <c r="AG312" s="1">
        <v>2.1644723601639271E-3</v>
      </c>
      <c r="AH312" s="1">
        <v>1</v>
      </c>
      <c r="AI312" s="1">
        <v>0</v>
      </c>
      <c r="AJ312" s="1">
        <v>2</v>
      </c>
      <c r="AK312" s="1">
        <v>0</v>
      </c>
      <c r="AL312" s="1">
        <v>1</v>
      </c>
      <c r="AM312" s="1">
        <v>0.18999999761581421</v>
      </c>
      <c r="AN312" s="1">
        <v>111115</v>
      </c>
      <c r="AO312">
        <f>X312*0.000001/(K312*0.0001)</f>
        <v>0.32412228146114863</v>
      </c>
      <c r="AP312">
        <f>(U312-T312)/(1000-U312)*AO312</f>
        <v>3.8563801502660469E-4</v>
      </c>
      <c r="AQ312">
        <f>(P312+273.15)</f>
        <v>293.29963340759275</v>
      </c>
      <c r="AR312">
        <f>(O312+273.15)</f>
        <v>293.42351760864256</v>
      </c>
      <c r="AS312">
        <f>(Y312*AK312+Z312*AL312)*AM312</f>
        <v>1.5879704752975954E-2</v>
      </c>
      <c r="AT312">
        <f>((AS312+0.00000010773*(AR312^4-AQ312^4))-AP312*44100)/(L312*0.92*2*29.3+0.00000043092*AQ312^3)</f>
        <v>-0.13178956978176426</v>
      </c>
      <c r="AU312">
        <f>0.61365*EXP(17.502*J312/(240.97+J312))</f>
        <v>2.349207330569314</v>
      </c>
      <c r="AV312">
        <f>AU312*1000/AA312</f>
        <v>23.18342904893494</v>
      </c>
      <c r="AW312">
        <f>(AV312-U312)</f>
        <v>14.820430086532596</v>
      </c>
      <c r="AX312">
        <f>IF(D312,P312,(O312+P312)/2)</f>
        <v>20.149633407592773</v>
      </c>
      <c r="AY312">
        <f>0.61365*EXP(17.502*AX312/(240.97+AX312))</f>
        <v>2.3684455765283468</v>
      </c>
      <c r="AZ312">
        <f>IF(AW312&lt;&gt;0,(1000-(AV312+U312)/2)/AW312*AP312,0)</f>
        <v>2.561027324245959E-2</v>
      </c>
      <c r="BA312">
        <f>U312*AA312/1000</f>
        <v>0.84743367456772833</v>
      </c>
      <c r="BB312">
        <f>(AY312-BA312)</f>
        <v>1.5210119019606183</v>
      </c>
      <c r="BC312">
        <f>1/(1.6/F312+1.37/N312)</f>
        <v>1.6022806217931517E-2</v>
      </c>
      <c r="BD312">
        <f>G312*AA312*0.001</f>
        <v>50.935357003943096</v>
      </c>
      <c r="BE312">
        <f>G312/S312</f>
        <v>1.2133585859512233</v>
      </c>
      <c r="BF312">
        <f>(1-AP312*AA312/AU312/F312)*100</f>
        <v>35.51074550084067</v>
      </c>
      <c r="BG312">
        <f>(S312-E312/(N312/1.35))</f>
        <v>414.87027707537487</v>
      </c>
      <c r="BH312">
        <f>E312*BF312/100/BG312</f>
        <v>-1.3635571453396804E-3</v>
      </c>
    </row>
    <row r="313" spans="1:60" x14ac:dyDescent="0.25">
      <c r="A313" s="1" t="s">
        <v>9</v>
      </c>
      <c r="B313" s="1" t="s">
        <v>375</v>
      </c>
    </row>
    <row r="314" spans="1:60" x14ac:dyDescent="0.25">
      <c r="A314" s="1" t="s">
        <v>9</v>
      </c>
      <c r="B314" s="1" t="s">
        <v>376</v>
      </c>
    </row>
    <row r="315" spans="1:60" x14ac:dyDescent="0.25">
      <c r="A315" s="1" t="s">
        <v>9</v>
      </c>
      <c r="B315" s="1" t="s">
        <v>377</v>
      </c>
    </row>
    <row r="316" spans="1:60" x14ac:dyDescent="0.25">
      <c r="A316" s="1" t="s">
        <v>9</v>
      </c>
      <c r="B316" s="1" t="s">
        <v>378</v>
      </c>
    </row>
    <row r="317" spans="1:60" x14ac:dyDescent="0.25">
      <c r="A317" s="1" t="s">
        <v>9</v>
      </c>
      <c r="B317" s="1" t="s">
        <v>379</v>
      </c>
    </row>
    <row r="318" spans="1:60" x14ac:dyDescent="0.25">
      <c r="A318" s="1" t="s">
        <v>9</v>
      </c>
      <c r="B318" s="1" t="s">
        <v>380</v>
      </c>
    </row>
    <row r="319" spans="1:60" x14ac:dyDescent="0.25">
      <c r="A319" s="1" t="s">
        <v>9</v>
      </c>
      <c r="B319" s="1" t="s">
        <v>381</v>
      </c>
    </row>
    <row r="320" spans="1:60" x14ac:dyDescent="0.25">
      <c r="A320" s="1" t="s">
        <v>9</v>
      </c>
      <c r="B320" s="1" t="s">
        <v>382</v>
      </c>
    </row>
    <row r="321" spans="1:60" x14ac:dyDescent="0.25">
      <c r="A321" s="1" t="s">
        <v>9</v>
      </c>
      <c r="B321" s="1" t="s">
        <v>383</v>
      </c>
    </row>
    <row r="322" spans="1:60" x14ac:dyDescent="0.25">
      <c r="A322" s="1">
        <v>110</v>
      </c>
      <c r="B322" s="1" t="s">
        <v>384</v>
      </c>
      <c r="C322" s="1">
        <v>12015.499999988824</v>
      </c>
      <c r="D322" s="1">
        <v>1</v>
      </c>
      <c r="E322">
        <f>(R322-S322*(1000-T322)/(1000-U322))*AO322</f>
        <v>-0.80998108264990187</v>
      </c>
      <c r="F322">
        <f>IF(AZ322&lt;&gt;0,1/(1/AZ322-1/N322),0)</f>
        <v>1.1519200152512767E-2</v>
      </c>
      <c r="G322">
        <f>((BC322-AP322/2)*S322-E322)/(BC322+AP322/2)</f>
        <v>513.43622098037758</v>
      </c>
      <c r="H322">
        <f>AP322*1000</f>
        <v>0.18202427386226339</v>
      </c>
      <c r="I322">
        <f>(AU322-BA322)</f>
        <v>1.5814528513375232</v>
      </c>
      <c r="J322">
        <f>(P322+AT322*D322)</f>
        <v>20.136189747131883</v>
      </c>
      <c r="K322" s="1">
        <v>18.790000915527344</v>
      </c>
      <c r="L322">
        <f>(K322*AI322+AJ322)</f>
        <v>2</v>
      </c>
      <c r="M322" s="1">
        <v>0.5</v>
      </c>
      <c r="N322">
        <f>L322*(M322+1)*(M322+1)/(M322*M322+1)</f>
        <v>3.6</v>
      </c>
      <c r="O322" s="1">
        <v>20.28271484375</v>
      </c>
      <c r="P322" s="1">
        <v>20.195720672607422</v>
      </c>
      <c r="Q322" s="1">
        <v>20.066825866699219</v>
      </c>
      <c r="R322" s="1">
        <v>410.0552978515625</v>
      </c>
      <c r="S322" s="1">
        <v>412.35824584960937</v>
      </c>
      <c r="T322" s="1">
        <v>7.1806955337524414</v>
      </c>
      <c r="U322" s="1">
        <v>7.7466673851013184</v>
      </c>
      <c r="V322" s="1">
        <v>30.551933288574219</v>
      </c>
      <c r="W322" s="1">
        <v>32.874702453613281</v>
      </c>
      <c r="X322" s="1">
        <v>599.63067626953125</v>
      </c>
      <c r="Y322" s="1">
        <v>7.0675663650035858E-2</v>
      </c>
      <c r="Z322" s="1">
        <v>7.4395433068275452E-2</v>
      </c>
      <c r="AA322" s="1">
        <v>101.33699035644531</v>
      </c>
      <c r="AB322" s="1">
        <v>-2.5193922519683838</v>
      </c>
      <c r="AC322" s="1">
        <v>-2.4234279990196228E-2</v>
      </c>
      <c r="AD322" s="1">
        <v>4.7016829252243042E-2</v>
      </c>
      <c r="AE322" s="1">
        <v>2.0384688396006823E-3</v>
      </c>
      <c r="AF322" s="1">
        <v>1.9766384735703468E-2</v>
      </c>
      <c r="AG322" s="1">
        <v>2.3840966168791056E-3</v>
      </c>
      <c r="AH322" s="1">
        <v>1</v>
      </c>
      <c r="AI322" s="1">
        <v>0</v>
      </c>
      <c r="AJ322" s="1">
        <v>2</v>
      </c>
      <c r="AK322" s="1">
        <v>0</v>
      </c>
      <c r="AL322" s="1">
        <v>1</v>
      </c>
      <c r="AM322" s="1">
        <v>0.18999999761581421</v>
      </c>
      <c r="AN322" s="1">
        <v>111115</v>
      </c>
      <c r="AO322">
        <f>X322*0.000001/(K322*0.0001)</f>
        <v>0.31912221769718979</v>
      </c>
      <c r="AP322">
        <f>(U322-T322)/(1000-U322)*AO322</f>
        <v>1.8202427386226338E-4</v>
      </c>
      <c r="AQ322">
        <f>(P322+273.15)</f>
        <v>293.3457206726074</v>
      </c>
      <c r="AR322">
        <f>(O322+273.15)</f>
        <v>293.43271484374998</v>
      </c>
      <c r="AS322">
        <f>(Y322*AK322+Z322*AL322)*AM322</f>
        <v>1.4135132105599801E-2</v>
      </c>
      <c r="AT322">
        <f>((AS322+0.00000010773*(AR322^4-AQ322^4))-AP322*44100)/(L322*0.92*2*29.3+0.00000043092*AQ322^3)</f>
        <v>-5.9530925475538517E-2</v>
      </c>
      <c r="AU322">
        <f>0.61365*EXP(17.502*J322/(240.97+J322))</f>
        <v>2.3664768094361248</v>
      </c>
      <c r="AV322">
        <f>AU322*1000/AA322</f>
        <v>23.352546795718119</v>
      </c>
      <c r="AW322">
        <f>(AV322-U322)</f>
        <v>15.605879410616801</v>
      </c>
      <c r="AX322">
        <f>IF(D322,P322,(O322+P322)/2)</f>
        <v>20.195720672607422</v>
      </c>
      <c r="AY322">
        <f>0.61365*EXP(17.502*AX322/(240.97+AX322))</f>
        <v>2.3752057581446309</v>
      </c>
      <c r="AZ322">
        <f>IF(AW322&lt;&gt;0,(1000-(AV322+U322)/2)/AW322*AP322,0)</f>
        <v>1.1482458835410523E-2</v>
      </c>
      <c r="BA322">
        <f>U322*AA322/1000</f>
        <v>0.7850239580986017</v>
      </c>
      <c r="BB322">
        <f>(AY322-BA322)</f>
        <v>1.5901818000460293</v>
      </c>
      <c r="BC322">
        <f>1/(1.6/F322+1.37/N322)</f>
        <v>7.1798287305003166E-3</v>
      </c>
      <c r="BD322">
        <f>G322*AA322*0.001</f>
        <v>52.030081374138248</v>
      </c>
      <c r="BE322">
        <f>G322/S322</f>
        <v>1.245121750681887</v>
      </c>
      <c r="BF322">
        <f>(1-AP322*AA322/AU322/F322)*100</f>
        <v>32.333652965008262</v>
      </c>
      <c r="BG322">
        <f>(S322-E322/(N322/1.35))</f>
        <v>412.66198875560309</v>
      </c>
      <c r="BH322">
        <f>E322*BF322/100/BG322</f>
        <v>-6.3465131144255411E-4</v>
      </c>
    </row>
    <row r="323" spans="1:60" x14ac:dyDescent="0.25">
      <c r="A323" s="1">
        <v>111</v>
      </c>
      <c r="B323" s="1" t="s">
        <v>385</v>
      </c>
      <c r="C323" s="1">
        <v>12020.499999877065</v>
      </c>
      <c r="D323" s="1">
        <v>1</v>
      </c>
      <c r="E323">
        <f>(R323-S323*(1000-T323)/(1000-U323))*AO323</f>
        <v>-0.80031510252020077</v>
      </c>
      <c r="F323">
        <f>IF(AZ323&lt;&gt;0,1/(1/AZ323-1/N323),0)</f>
        <v>1.1231447296165388E-2</v>
      </c>
      <c r="G323">
        <f>((BC323-AP323/2)*S323-E323)/(BC323+AP323/2)</f>
        <v>514.8125695434012</v>
      </c>
      <c r="H323">
        <f>AP323*1000</f>
        <v>0.17770863283373925</v>
      </c>
      <c r="I323">
        <f>(AU323-BA323)</f>
        <v>1.5834076140344875</v>
      </c>
      <c r="J323">
        <f>(P323+AT323*D323)</f>
        <v>20.138825368166451</v>
      </c>
      <c r="K323" s="1">
        <v>18.790000915527344</v>
      </c>
      <c r="L323">
        <f>(K323*AI323+AJ323)</f>
        <v>2</v>
      </c>
      <c r="M323" s="1">
        <v>0.5</v>
      </c>
      <c r="N323">
        <f>L323*(M323+1)*(M323+1)/(M323*M323+1)</f>
        <v>3.6</v>
      </c>
      <c r="O323" s="1">
        <v>20.284156799316406</v>
      </c>
      <c r="P323" s="1">
        <v>20.196681976318359</v>
      </c>
      <c r="Q323" s="1">
        <v>20.074283599853516</v>
      </c>
      <c r="R323" s="1">
        <v>409.98532104492187</v>
      </c>
      <c r="S323" s="1">
        <v>412.26361083984375</v>
      </c>
      <c r="T323" s="1">
        <v>7.1785759925842285</v>
      </c>
      <c r="U323" s="1">
        <v>7.7311382293701172</v>
      </c>
      <c r="V323" s="1">
        <v>30.547611236572266</v>
      </c>
      <c r="W323" s="1">
        <v>32.810379028320312</v>
      </c>
      <c r="X323" s="1">
        <v>599.63018798828125</v>
      </c>
      <c r="Y323" s="1">
        <v>8.6555220186710358E-2</v>
      </c>
      <c r="Z323" s="1">
        <v>9.1110758483409882E-2</v>
      </c>
      <c r="AA323" s="1">
        <v>101.33760833740234</v>
      </c>
      <c r="AB323" s="1">
        <v>-2.5193922519683838</v>
      </c>
      <c r="AC323" s="1">
        <v>-2.4234279990196228E-2</v>
      </c>
      <c r="AD323" s="1">
        <v>4.7016829252243042E-2</v>
      </c>
      <c r="AE323" s="1">
        <v>2.0384688396006823E-3</v>
      </c>
      <c r="AF323" s="1">
        <v>1.9766384735703468E-2</v>
      </c>
      <c r="AG323" s="1">
        <v>2.3840966168791056E-3</v>
      </c>
      <c r="AH323" s="1">
        <v>1</v>
      </c>
      <c r="AI323" s="1">
        <v>0</v>
      </c>
      <c r="AJ323" s="1">
        <v>2</v>
      </c>
      <c r="AK323" s="1">
        <v>0</v>
      </c>
      <c r="AL323" s="1">
        <v>1</v>
      </c>
      <c r="AM323" s="1">
        <v>0.18999999761581421</v>
      </c>
      <c r="AN323" s="1">
        <v>111115</v>
      </c>
      <c r="AO323">
        <f>X323*0.000001/(K323*0.0001)</f>
        <v>0.31912195783490871</v>
      </c>
      <c r="AP323">
        <f>(U323-T323)/(1000-U323)*AO323</f>
        <v>1.7770863283373924E-4</v>
      </c>
      <c r="AQ323">
        <f>(P323+273.15)</f>
        <v>293.34668197631834</v>
      </c>
      <c r="AR323">
        <f>(O323+273.15)</f>
        <v>293.43415679931638</v>
      </c>
      <c r="AS323">
        <f>(Y323*AK323+Z323*AL323)*AM323</f>
        <v>1.7311043894622902E-2</v>
      </c>
      <c r="AT323">
        <f>((AS323+0.00000010773*(AR323^4-AQ323^4))-AP323*44100)/(L323*0.92*2*29.3+0.00000043092*AQ323^3)</f>
        <v>-5.7856608151909725E-2</v>
      </c>
      <c r="AU323">
        <f>0.61365*EXP(17.502*J323/(240.97+J323))</f>
        <v>2.3668626719247148</v>
      </c>
      <c r="AV323">
        <f>AU323*1000/AA323</f>
        <v>23.356212079174735</v>
      </c>
      <c r="AW323">
        <f>(AV323-U323)</f>
        <v>15.625073849804618</v>
      </c>
      <c r="AX323">
        <f>IF(D323,P323,(O323+P323)/2)</f>
        <v>20.196681976318359</v>
      </c>
      <c r="AY323">
        <f>0.61365*EXP(17.502*AX323/(240.97+AX323))</f>
        <v>2.3753469440932427</v>
      </c>
      <c r="AZ323">
        <f>IF(AW323&lt;&gt;0,(1000-(AV323+U323)/2)/AW323*AP323,0)</f>
        <v>1.1196515885590475E-2</v>
      </c>
      <c r="BA323">
        <f>U323*AA323/1000</f>
        <v>0.78345505789022718</v>
      </c>
      <c r="BB323">
        <f>(AY323-BA323)</f>
        <v>1.5918918862030154</v>
      </c>
      <c r="BC323">
        <f>1/(1.6/F323+1.37/N323)</f>
        <v>7.0009524360092768E-3</v>
      </c>
      <c r="BD323">
        <f>G323*AA323*0.001</f>
        <v>52.169874539560901</v>
      </c>
      <c r="BE323">
        <f>G323/S323</f>
        <v>1.2487460838337141</v>
      </c>
      <c r="BF323">
        <f>(1-AP323*AA323/AU323/F323)*100</f>
        <v>32.256069289662626</v>
      </c>
      <c r="BG323">
        <f>(S323-E323/(N323/1.35))</f>
        <v>412.56372900328881</v>
      </c>
      <c r="BH323">
        <f>E323*BF323/100/BG323</f>
        <v>-6.2572198149414278E-4</v>
      </c>
    </row>
    <row r="324" spans="1:60" x14ac:dyDescent="0.25">
      <c r="A324" s="1">
        <v>112</v>
      </c>
      <c r="B324" s="1" t="s">
        <v>386</v>
      </c>
      <c r="C324" s="1">
        <v>12025.999999754131</v>
      </c>
      <c r="D324" s="1">
        <v>1</v>
      </c>
      <c r="E324">
        <f>(R324-S324*(1000-T324)/(1000-U324))*AO324</f>
        <v>-0.79421865115806012</v>
      </c>
      <c r="F324">
        <f>IF(AZ324&lt;&gt;0,1/(1/AZ324-1/N324),0)</f>
        <v>1.1387036847313911E-2</v>
      </c>
      <c r="G324">
        <f>((BC324-AP324/2)*S324-E324)/(BC324+AP324/2)</f>
        <v>512.36398744857274</v>
      </c>
      <c r="H324">
        <f>AP324*1000</f>
        <v>0.18025628753544654</v>
      </c>
      <c r="I324">
        <f>(AU324-BA324)</f>
        <v>1.5842462357328924</v>
      </c>
      <c r="J324">
        <f>(P324+AT324*D324)</f>
        <v>20.13705339886198</v>
      </c>
      <c r="K324" s="1">
        <v>18.790000915527344</v>
      </c>
      <c r="L324">
        <f>(K324*AI324+AJ324)</f>
        <v>2</v>
      </c>
      <c r="M324" s="1">
        <v>0.5</v>
      </c>
      <c r="N324">
        <f>L324*(M324+1)*(M324+1)/(M324*M324+1)</f>
        <v>3.6</v>
      </c>
      <c r="O324" s="1">
        <v>20.285375595092773</v>
      </c>
      <c r="P324" s="1">
        <v>20.195671081542969</v>
      </c>
      <c r="Q324" s="1">
        <v>20.072591781616211</v>
      </c>
      <c r="R324" s="1">
        <v>409.95004272460937</v>
      </c>
      <c r="S324" s="1">
        <v>412.20599365234375</v>
      </c>
      <c r="T324" s="1">
        <v>7.1597824096679687</v>
      </c>
      <c r="U324" s="1">
        <v>7.720278263092041</v>
      </c>
      <c r="V324" s="1">
        <v>30.390285491943359</v>
      </c>
      <c r="W324" s="1">
        <v>32.76220703125</v>
      </c>
      <c r="X324" s="1">
        <v>599.6239013671875</v>
      </c>
      <c r="Y324" s="1">
        <v>7.5311698019504547E-2</v>
      </c>
      <c r="Z324" s="1">
        <v>7.9275473952293396E-2</v>
      </c>
      <c r="AA324" s="1">
        <v>101.33792877197266</v>
      </c>
      <c r="AB324" s="1">
        <v>-2.5193922519683838</v>
      </c>
      <c r="AC324" s="1">
        <v>-2.4234279990196228E-2</v>
      </c>
      <c r="AD324" s="1">
        <v>4.7016829252243042E-2</v>
      </c>
      <c r="AE324" s="1">
        <v>2.0384688396006823E-3</v>
      </c>
      <c r="AF324" s="1">
        <v>1.9766384735703468E-2</v>
      </c>
      <c r="AG324" s="1">
        <v>2.3840966168791056E-3</v>
      </c>
      <c r="AH324" s="1">
        <v>1</v>
      </c>
      <c r="AI324" s="1">
        <v>0</v>
      </c>
      <c r="AJ324" s="1">
        <v>2</v>
      </c>
      <c r="AK324" s="1">
        <v>0</v>
      </c>
      <c r="AL324" s="1">
        <v>1</v>
      </c>
      <c r="AM324" s="1">
        <v>0.18999999761581421</v>
      </c>
      <c r="AN324" s="1">
        <v>111115</v>
      </c>
      <c r="AO324">
        <f>X324*0.000001/(K324*0.0001)</f>
        <v>0.31911861210803932</v>
      </c>
      <c r="AP324">
        <f>(U324-T324)/(1000-U324)*AO324</f>
        <v>1.8025628753544655E-4</v>
      </c>
      <c r="AQ324">
        <f>(P324+273.15)</f>
        <v>293.34567108154295</v>
      </c>
      <c r="AR324">
        <f>(O324+273.15)</f>
        <v>293.43537559509275</v>
      </c>
      <c r="AS324">
        <f>(Y324*AK324+Z324*AL324)*AM324</f>
        <v>1.5062339861928287E-2</v>
      </c>
      <c r="AT324">
        <f>((AS324+0.00000010773*(AR324^4-AQ324^4))-AP324*44100)/(L324*0.92*2*29.3+0.00000043092*AQ324^3)</f>
        <v>-5.8617682680990581E-2</v>
      </c>
      <c r="AU324">
        <f>0.61365*EXP(17.502*J324/(240.97+J324))</f>
        <v>2.3666032444579224</v>
      </c>
      <c r="AV324">
        <f>AU324*1000/AA324</f>
        <v>23.353578202522538</v>
      </c>
      <c r="AW324">
        <f>(AV324-U324)</f>
        <v>15.633299939430497</v>
      </c>
      <c r="AX324">
        <f>IF(D324,P324,(O324+P324)/2)</f>
        <v>20.195671081542969</v>
      </c>
      <c r="AY324">
        <f>0.61365*EXP(17.502*AX324/(240.97+AX324))</f>
        <v>2.3751984749419548</v>
      </c>
      <c r="AZ324">
        <f>IF(AW324&lt;&gt;0,(1000-(AV324+U324)/2)/AW324*AP324,0)</f>
        <v>1.1351132468514548E-2</v>
      </c>
      <c r="BA324">
        <f>U324*AA324/1000</f>
        <v>0.78235700872503</v>
      </c>
      <c r="BB324">
        <f>(AY324-BA324)</f>
        <v>1.5928414662169248</v>
      </c>
      <c r="BC324">
        <f>1/(1.6/F324+1.37/N324)</f>
        <v>7.0976748638194144E-3</v>
      </c>
      <c r="BD324">
        <f>G324*AA324*0.001</f>
        <v>51.921905265387359</v>
      </c>
      <c r="BE324">
        <f>G324/S324</f>
        <v>1.2429804402133529</v>
      </c>
      <c r="BF324">
        <f>(1-AP324*AA324/AU324/F324)*100</f>
        <v>32.216145005612361</v>
      </c>
      <c r="BG324">
        <f>(S324-E324/(N324/1.35))</f>
        <v>412.50382564652801</v>
      </c>
      <c r="BH324">
        <f>E324*BF324/100/BG324</f>
        <v>-6.2027699238345916E-4</v>
      </c>
    </row>
    <row r="325" spans="1:60" x14ac:dyDescent="0.25">
      <c r="A325" s="1">
        <v>113</v>
      </c>
      <c r="B325" s="1" t="s">
        <v>387</v>
      </c>
      <c r="C325" s="1">
        <v>12030.999999642372</v>
      </c>
      <c r="D325" s="1">
        <v>1</v>
      </c>
      <c r="E325">
        <f>(R325-S325*(1000-T325)/(1000-U325))*AO325</f>
        <v>-0.77743786967853101</v>
      </c>
      <c r="F325">
        <f>IF(AZ325&lt;&gt;0,1/(1/AZ325-1/N325),0)</f>
        <v>1.1363564350348897E-2</v>
      </c>
      <c r="G325">
        <f>((BC325-AP325/2)*S325-E325)/(BC325+AP325/2)</f>
        <v>510.26466808109615</v>
      </c>
      <c r="H325">
        <f>AP325*1000</f>
        <v>0.17982200591836714</v>
      </c>
      <c r="I325">
        <f>(AU325-BA325)</f>
        <v>1.5836969873646396</v>
      </c>
      <c r="J325">
        <f>(P325+AT325*D325)</f>
        <v>20.132034178153393</v>
      </c>
      <c r="K325" s="1">
        <v>18.790000915527344</v>
      </c>
      <c r="L325">
        <f>(K325*AI325+AJ325)</f>
        <v>2</v>
      </c>
      <c r="M325" s="1">
        <v>0.5</v>
      </c>
      <c r="N325">
        <f>L325*(M325+1)*(M325+1)/(M325*M325+1)</f>
        <v>3.6</v>
      </c>
      <c r="O325" s="1">
        <v>20.285871505737305</v>
      </c>
      <c r="P325" s="1">
        <v>20.189895629882813</v>
      </c>
      <c r="Q325" s="1">
        <v>20.059837341308594</v>
      </c>
      <c r="R325" s="1">
        <v>410.01071166992187</v>
      </c>
      <c r="S325" s="1">
        <v>412.214599609375</v>
      </c>
      <c r="T325" s="1">
        <v>7.1592812538146973</v>
      </c>
      <c r="U325" s="1">
        <v>7.718419075012207</v>
      </c>
      <c r="V325" s="1">
        <v>30.382020950317383</v>
      </c>
      <c r="W325" s="1">
        <v>32.751190185546875</v>
      </c>
      <c r="X325" s="1">
        <v>599.63323974609375</v>
      </c>
      <c r="Y325" s="1">
        <v>8.7463386356830597E-2</v>
      </c>
      <c r="Z325" s="1">
        <v>9.2066727578639984E-2</v>
      </c>
      <c r="AA325" s="1">
        <v>101.33831024169922</v>
      </c>
      <c r="AB325" s="1">
        <v>-2.5193922519683838</v>
      </c>
      <c r="AC325" s="1">
        <v>-2.4234279990196228E-2</v>
      </c>
      <c r="AD325" s="1">
        <v>4.7016829252243042E-2</v>
      </c>
      <c r="AE325" s="1">
        <v>2.0384688396006823E-3</v>
      </c>
      <c r="AF325" s="1">
        <v>1.9766384735703468E-2</v>
      </c>
      <c r="AG325" s="1">
        <v>2.3840966168791056E-3</v>
      </c>
      <c r="AH325" s="1">
        <v>1</v>
      </c>
      <c r="AI325" s="1">
        <v>0</v>
      </c>
      <c r="AJ325" s="1">
        <v>2</v>
      </c>
      <c r="AK325" s="1">
        <v>0</v>
      </c>
      <c r="AL325" s="1">
        <v>1</v>
      </c>
      <c r="AM325" s="1">
        <v>0.18999999761581421</v>
      </c>
      <c r="AN325" s="1">
        <v>111115</v>
      </c>
      <c r="AO325">
        <f>X325*0.000001/(K325*0.0001)</f>
        <v>0.31912358197416563</v>
      </c>
      <c r="AP325">
        <f>(U325-T325)/(1000-U325)*AO325</f>
        <v>1.7982200591836714E-4</v>
      </c>
      <c r="AQ325">
        <f>(P325+273.15)</f>
        <v>293.33989562988279</v>
      </c>
      <c r="AR325">
        <f>(O325+273.15)</f>
        <v>293.43587150573728</v>
      </c>
      <c r="AS325">
        <f>(Y325*AK325+Z325*AL325)*AM325</f>
        <v>1.7492678020437413E-2</v>
      </c>
      <c r="AT325">
        <f>((AS325+0.00000010773*(AR325^4-AQ325^4))-AP325*44100)/(L325*0.92*2*29.3+0.00000043092*AQ325^3)</f>
        <v>-5.7861451729418728E-2</v>
      </c>
      <c r="AU325">
        <f>0.61365*EXP(17.502*J325/(240.97+J325))</f>
        <v>2.3658685341636758</v>
      </c>
      <c r="AV325">
        <f>AU325*1000/AA325</f>
        <v>23.346240217750896</v>
      </c>
      <c r="AW325">
        <f>(AV325-U325)</f>
        <v>15.627821142738689</v>
      </c>
      <c r="AX325">
        <f>IF(D325,P325,(O325+P325)/2)</f>
        <v>20.189895629882813</v>
      </c>
      <c r="AY325">
        <f>0.61365*EXP(17.502*AX325/(240.97+AX325))</f>
        <v>2.3743503957769079</v>
      </c>
      <c r="AZ325">
        <f>IF(AW325&lt;&gt;0,(1000-(AV325+U325)/2)/AW325*AP325,0)</f>
        <v>1.1327807608485731E-2</v>
      </c>
      <c r="BA325">
        <f>U325*AA325/1000</f>
        <v>0.78217154679903611</v>
      </c>
      <c r="BB325">
        <f>(AY325-BA325)</f>
        <v>1.5921788489778717</v>
      </c>
      <c r="BC325">
        <f>1/(1.6/F325+1.37/N325)</f>
        <v>7.0830836157113808E-3</v>
      </c>
      <c r="BD325">
        <f>G325*AA325*0.001</f>
        <v>51.709359239379793</v>
      </c>
      <c r="BE325">
        <f>G325/S325</f>
        <v>1.2378617073840565</v>
      </c>
      <c r="BF325">
        <f>(1-AP325*AA325/AU325/F325)*100</f>
        <v>32.218478627151569</v>
      </c>
      <c r="BG325">
        <f>(S325-E325/(N325/1.35))</f>
        <v>412.50613881050447</v>
      </c>
      <c r="BH325">
        <f>E325*BF325/100/BG325</f>
        <v>-6.07211942600505E-4</v>
      </c>
    </row>
    <row r="326" spans="1:60" x14ac:dyDescent="0.25">
      <c r="A326" s="1">
        <v>114</v>
      </c>
      <c r="B326" s="1" t="s">
        <v>388</v>
      </c>
      <c r="C326" s="1">
        <v>12035.999999530613</v>
      </c>
      <c r="D326" s="1">
        <v>1</v>
      </c>
      <c r="E326">
        <f>(R326-S326*(1000-T326)/(1000-U326))*AO326</f>
        <v>-0.76974022853346602</v>
      </c>
      <c r="F326">
        <f>IF(AZ326&lt;&gt;0,1/(1/AZ326-1/N326),0)</f>
        <v>1.1327232441749486E-2</v>
      </c>
      <c r="G326">
        <f>((BC326-AP326/2)*S326-E326)/(BC326+AP326/2)</f>
        <v>509.53491661312233</v>
      </c>
      <c r="H326">
        <f>AP326*1000</f>
        <v>0.17917935805850349</v>
      </c>
      <c r="I326">
        <f>(AU326-BA326)</f>
        <v>1.583091216079338</v>
      </c>
      <c r="J326">
        <f>(P326+AT326*D326)</f>
        <v>20.126536775454792</v>
      </c>
      <c r="K326" s="1">
        <v>18.790000915527344</v>
      </c>
      <c r="L326">
        <f>(K326*AI326+AJ326)</f>
        <v>2</v>
      </c>
      <c r="M326" s="1">
        <v>0.5</v>
      </c>
      <c r="N326">
        <f>L326*(M326+1)*(M326+1)/(M326*M326+1)</f>
        <v>3.6</v>
      </c>
      <c r="O326" s="1">
        <v>20.283718109130859</v>
      </c>
      <c r="P326" s="1">
        <v>20.183803558349609</v>
      </c>
      <c r="Q326" s="1">
        <v>20.053176879882812</v>
      </c>
      <c r="R326" s="1">
        <v>410.02951049804687</v>
      </c>
      <c r="S326" s="1">
        <v>412.21014404296875</v>
      </c>
      <c r="T326" s="1">
        <v>7.159306526184082</v>
      </c>
      <c r="U326" s="1">
        <v>7.7164559364318848</v>
      </c>
      <c r="V326" s="1">
        <v>30.379302978515625</v>
      </c>
      <c r="W326" s="1">
        <v>32.745021820068359</v>
      </c>
      <c r="X326" s="1">
        <v>599.62384033203125</v>
      </c>
      <c r="Y326" s="1">
        <v>8.4811300039291382E-2</v>
      </c>
      <c r="Z326" s="1">
        <v>8.9275054633617401E-2</v>
      </c>
      <c r="AA326" s="1">
        <v>101.33834075927734</v>
      </c>
      <c r="AB326" s="1">
        <v>-2.5193922519683838</v>
      </c>
      <c r="AC326" s="1">
        <v>-2.4234279990196228E-2</v>
      </c>
      <c r="AD326" s="1">
        <v>4.7016829252243042E-2</v>
      </c>
      <c r="AE326" s="1">
        <v>2.0384688396006823E-3</v>
      </c>
      <c r="AF326" s="1">
        <v>1.9766384735703468E-2</v>
      </c>
      <c r="AG326" s="1">
        <v>2.3840966168791056E-3</v>
      </c>
      <c r="AH326" s="1">
        <v>1</v>
      </c>
      <c r="AI326" s="1">
        <v>0</v>
      </c>
      <c r="AJ326" s="1">
        <v>2</v>
      </c>
      <c r="AK326" s="1">
        <v>0</v>
      </c>
      <c r="AL326" s="1">
        <v>1</v>
      </c>
      <c r="AM326" s="1">
        <v>0.18999999761581421</v>
      </c>
      <c r="AN326" s="1">
        <v>111115</v>
      </c>
      <c r="AO326">
        <f>X326*0.000001/(K326*0.0001)</f>
        <v>0.31911857962525425</v>
      </c>
      <c r="AP326">
        <f>(U326-T326)/(1000-U326)*AO326</f>
        <v>1.7917935805850349E-4</v>
      </c>
      <c r="AQ326">
        <f>(P326+273.15)</f>
        <v>293.33380355834959</v>
      </c>
      <c r="AR326">
        <f>(O326+273.15)</f>
        <v>293.43371810913084</v>
      </c>
      <c r="AS326">
        <f>(Y326*AK326+Z326*AL326)*AM326</f>
        <v>1.6962260167538989E-2</v>
      </c>
      <c r="AT326">
        <f>((AS326+0.00000010773*(AR326^4-AQ326^4))-AP326*44100)/(L326*0.92*2*29.3+0.00000043092*AQ326^3)</f>
        <v>-5.7266782894817354E-2</v>
      </c>
      <c r="AU326">
        <f>0.61365*EXP(17.502*J326/(240.97+J326))</f>
        <v>2.365064057219421</v>
      </c>
      <c r="AV326">
        <f>AU326*1000/AA326</f>
        <v>23.338294662209613</v>
      </c>
      <c r="AW326">
        <f>(AV326-U326)</f>
        <v>15.621838725777728</v>
      </c>
      <c r="AX326">
        <f>IF(D326,P326,(O326+P326)/2)</f>
        <v>20.183803558349609</v>
      </c>
      <c r="AY326">
        <f>0.61365*EXP(17.502*AX326/(240.97+AX326))</f>
        <v>2.3734561110369907</v>
      </c>
      <c r="AZ326">
        <f>IF(AW326&lt;&gt;0,(1000-(AV326+U326)/2)/AW326*AP326,0)</f>
        <v>1.1291703621863877E-2</v>
      </c>
      <c r="BA326">
        <f>U326*AA326/1000</f>
        <v>0.78197284114008292</v>
      </c>
      <c r="BB326">
        <f>(AY326-BA326)</f>
        <v>1.5914832698969077</v>
      </c>
      <c r="BC326">
        <f>1/(1.6/F326+1.37/N326)</f>
        <v>7.0604982293400141E-3</v>
      </c>
      <c r="BD326">
        <f>G326*AA326*0.001</f>
        <v>51.635423008490555</v>
      </c>
      <c r="BE326">
        <f>G326/S326</f>
        <v>1.2361047489408907</v>
      </c>
      <c r="BF326">
        <f>(1-AP326*AA326/AU326/F326)*100</f>
        <v>32.221017498382601</v>
      </c>
      <c r="BG326">
        <f>(S326-E326/(N326/1.35))</f>
        <v>412.4987966286688</v>
      </c>
      <c r="BH326">
        <f>E326*BF326/100/BG326</f>
        <v>-6.012578357922438E-4</v>
      </c>
    </row>
    <row r="327" spans="1:60" x14ac:dyDescent="0.25">
      <c r="A327" s="1" t="s">
        <v>9</v>
      </c>
      <c r="B327" s="1" t="s">
        <v>389</v>
      </c>
    </row>
    <row r="328" spans="1:60" x14ac:dyDescent="0.25">
      <c r="A328" s="1" t="s">
        <v>9</v>
      </c>
      <c r="B328" s="1" t="s">
        <v>390</v>
      </c>
    </row>
    <row r="329" spans="1:60" x14ac:dyDescent="0.25">
      <c r="A329" s="1" t="s">
        <v>9</v>
      </c>
      <c r="B329" s="1" t="s">
        <v>391</v>
      </c>
    </row>
    <row r="330" spans="1:60" x14ac:dyDescent="0.25">
      <c r="A330" s="1" t="s">
        <v>9</v>
      </c>
      <c r="B330" s="1" t="s">
        <v>392</v>
      </c>
    </row>
    <row r="331" spans="1:60" x14ac:dyDescent="0.25">
      <c r="A331" s="1" t="s">
        <v>9</v>
      </c>
      <c r="B331" s="1" t="s">
        <v>393</v>
      </c>
    </row>
    <row r="332" spans="1:60" x14ac:dyDescent="0.25">
      <c r="A332" s="1" t="s">
        <v>9</v>
      </c>
      <c r="B332" s="1" t="s">
        <v>394</v>
      </c>
    </row>
    <row r="333" spans="1:60" x14ac:dyDescent="0.25">
      <c r="A333" s="1" t="s">
        <v>9</v>
      </c>
      <c r="B333" s="1" t="s">
        <v>395</v>
      </c>
    </row>
    <row r="334" spans="1:60" x14ac:dyDescent="0.25">
      <c r="A334" s="1" t="s">
        <v>9</v>
      </c>
      <c r="B334" s="1" t="s">
        <v>396</v>
      </c>
    </row>
    <row r="335" spans="1:60" x14ac:dyDescent="0.25">
      <c r="A335" s="1" t="s">
        <v>9</v>
      </c>
      <c r="B335" s="1" t="s">
        <v>397</v>
      </c>
    </row>
    <row r="336" spans="1:60" x14ac:dyDescent="0.25">
      <c r="A336" s="1">
        <v>115</v>
      </c>
      <c r="B336" s="1" t="s">
        <v>398</v>
      </c>
      <c r="C336" s="1">
        <v>12316.499999988824</v>
      </c>
      <c r="D336" s="1">
        <v>1</v>
      </c>
      <c r="E336">
        <f>(R336-S336*(1000-T336)/(1000-U336))*AO336</f>
        <v>-0.75539916943587659</v>
      </c>
      <c r="F336">
        <f>IF(AZ336&lt;&gt;0,1/(1/AZ336-1/N336),0)</f>
        <v>1.652670832548804E-2</v>
      </c>
      <c r="G336">
        <f>((BC336-AP336/2)*S336-E336)/(BC336+AP336/2)</f>
        <v>474.30404686427858</v>
      </c>
      <c r="H336">
        <f>AP336*1000</f>
        <v>0.25720209286102502</v>
      </c>
      <c r="I336">
        <f>(AU336-BA336)</f>
        <v>1.5596152106861212</v>
      </c>
      <c r="J336">
        <f>(P336+AT336*D336)</f>
        <v>20.104257948193698</v>
      </c>
      <c r="K336" s="1">
        <v>17.100000381469727</v>
      </c>
      <c r="L336">
        <f>(K336*AI336+AJ336)</f>
        <v>2</v>
      </c>
      <c r="M336" s="1">
        <v>0.5</v>
      </c>
      <c r="N336">
        <f>L336*(M336+1)*(M336+1)/(M336*M336+1)</f>
        <v>3.6</v>
      </c>
      <c r="O336" s="1">
        <v>20.271486282348633</v>
      </c>
      <c r="P336" s="1">
        <v>20.192375183105469</v>
      </c>
      <c r="Q336" s="1">
        <v>20.029630661010742</v>
      </c>
      <c r="R336" s="1">
        <v>410.109619140625</v>
      </c>
      <c r="S336" s="1">
        <v>411.96173095703125</v>
      </c>
      <c r="T336" s="1">
        <v>7.1882786750793457</v>
      </c>
      <c r="U336" s="1">
        <v>7.9159746170043945</v>
      </c>
      <c r="V336" s="1">
        <v>30.630020141601562</v>
      </c>
      <c r="W336" s="1">
        <v>33.620944976806641</v>
      </c>
      <c r="X336" s="1">
        <v>599.6103515625</v>
      </c>
      <c r="Y336" s="1">
        <v>0.11059404909610748</v>
      </c>
      <c r="Z336" s="1">
        <v>0.11641479283571243</v>
      </c>
      <c r="AA336" s="1">
        <v>101.3382568359375</v>
      </c>
      <c r="AB336" s="1">
        <v>-2.562673807144165</v>
      </c>
      <c r="AC336" s="1">
        <v>-2.0521029829978943E-2</v>
      </c>
      <c r="AD336" s="1">
        <v>1.3564063236117363E-2</v>
      </c>
      <c r="AE336" s="1">
        <v>8.7215593084692955E-3</v>
      </c>
      <c r="AF336" s="1">
        <v>2.4441178888082504E-2</v>
      </c>
      <c r="AG336" s="1">
        <v>5.6857559829950333E-3</v>
      </c>
      <c r="AH336" s="1">
        <v>0.3333333432674408</v>
      </c>
      <c r="AI336" s="1">
        <v>0</v>
      </c>
      <c r="AJ336" s="1">
        <v>2</v>
      </c>
      <c r="AK336" s="1">
        <v>0</v>
      </c>
      <c r="AL336" s="1">
        <v>1</v>
      </c>
      <c r="AM336" s="1">
        <v>0.18999999761581421</v>
      </c>
      <c r="AN336" s="1">
        <v>111115</v>
      </c>
      <c r="AO336">
        <f>X336*0.000001/(K336*0.0001)</f>
        <v>0.35064932057677778</v>
      </c>
      <c r="AP336">
        <f>(U336-T336)/(1000-U336)*AO336</f>
        <v>2.5720209286102502E-4</v>
      </c>
      <c r="AQ336">
        <f>(P336+273.15)</f>
        <v>293.34237518310545</v>
      </c>
      <c r="AR336">
        <f>(O336+273.15)</f>
        <v>293.42148628234861</v>
      </c>
      <c r="AS336">
        <f>(Y336*AK336+Z336*AL336)*AM336</f>
        <v>2.2118810361230867E-2</v>
      </c>
      <c r="AT336">
        <f>((AS336+0.00000010773*(AR336^4-AQ336^4))-AP336*44100)/(L336*0.92*2*29.3+0.00000043092*AQ336^3)</f>
        <v>-8.8117234911768885E-2</v>
      </c>
      <c r="AU336">
        <f>0.61365*EXP(17.502*J336/(240.97+J336))</f>
        <v>2.3618062795308745</v>
      </c>
      <c r="AV336">
        <f>AU336*1000/AA336</f>
        <v>23.306166429866092</v>
      </c>
      <c r="AW336">
        <f>(AV336-U336)</f>
        <v>15.390191812861698</v>
      </c>
      <c r="AX336">
        <f>IF(D336,P336,(O336+P336)/2)</f>
        <v>20.192375183105469</v>
      </c>
      <c r="AY336">
        <f>0.61365*EXP(17.502*AX336/(240.97+AX336))</f>
        <v>2.3747144659500941</v>
      </c>
      <c r="AZ336">
        <f>IF(AW336&lt;&gt;0,(1000-(AV336+U336)/2)/AW336*AP336,0)</f>
        <v>1.6451185009858437E-2</v>
      </c>
      <c r="BA336">
        <f>U336*AA336/1000</f>
        <v>0.80219106884475333</v>
      </c>
      <c r="BB336">
        <f>(AY336-BA336)</f>
        <v>1.5725233971053407</v>
      </c>
      <c r="BC336">
        <f>1/(1.6/F336+1.37/N336)</f>
        <v>1.0288749361618407E-2</v>
      </c>
      <c r="BD336">
        <f>G336*AA336*0.001</f>
        <v>48.065145319456803</v>
      </c>
      <c r="BE336">
        <f>G336/S336</f>
        <v>1.1513303572213356</v>
      </c>
      <c r="BF336">
        <f>(1-AP336*AA336/AU336/F336)*100</f>
        <v>33.224477912290062</v>
      </c>
      <c r="BG336">
        <f>(S336-E336/(N336/1.35))</f>
        <v>412.24500564556968</v>
      </c>
      <c r="BH336">
        <f>E336*BF336/100/BG336</f>
        <v>-6.0880647857896632E-4</v>
      </c>
    </row>
    <row r="337" spans="1:60" x14ac:dyDescent="0.25">
      <c r="A337" s="1">
        <v>116</v>
      </c>
      <c r="B337" s="1" t="s">
        <v>399</v>
      </c>
      <c r="C337" s="1">
        <v>12321.499999877065</v>
      </c>
      <c r="D337" s="1">
        <v>1</v>
      </c>
      <c r="E337">
        <f>(R337-S337*(1000-T337)/(1000-U337))*AO337</f>
        <v>-0.75883956856700874</v>
      </c>
      <c r="F337">
        <f>IF(AZ337&lt;&gt;0,1/(1/AZ337-1/N337),0)</f>
        <v>1.5759138046411044E-2</v>
      </c>
      <c r="G337">
        <f>((BC337-AP337/2)*S337-E337)/(BC337+AP337/2)</f>
        <v>478.13213987804022</v>
      </c>
      <c r="H337">
        <f>AP337*1000</f>
        <v>0.24583419073857765</v>
      </c>
      <c r="I337">
        <f>(AU337-BA337)</f>
        <v>1.5629914456003129</v>
      </c>
      <c r="J337">
        <f>(P337+AT337*D337)</f>
        <v>20.105312886207798</v>
      </c>
      <c r="K337" s="1">
        <v>17.100000381469727</v>
      </c>
      <c r="L337">
        <f>(K337*AI337+AJ337)</f>
        <v>2</v>
      </c>
      <c r="M337" s="1">
        <v>0.5</v>
      </c>
      <c r="N337">
        <f>L337*(M337+1)*(M337+1)/(M337*M337+1)</f>
        <v>3.6</v>
      </c>
      <c r="O337" s="1">
        <v>20.266130447387695</v>
      </c>
      <c r="P337" s="1">
        <v>20.189386367797852</v>
      </c>
      <c r="Q337" s="1">
        <v>20.014923095703125</v>
      </c>
      <c r="R337" s="1">
        <v>410.07379150390625</v>
      </c>
      <c r="S337" s="1">
        <v>411.94906616210937</v>
      </c>
      <c r="T337" s="1">
        <v>7.1885762214660645</v>
      </c>
      <c r="U337" s="1">
        <v>7.8841266632080078</v>
      </c>
      <c r="V337" s="1">
        <v>30.647624969482422</v>
      </c>
      <c r="W337" s="1">
        <v>33.500965118408203</v>
      </c>
      <c r="X337" s="1">
        <v>599.61456298828125</v>
      </c>
      <c r="Y337" s="1">
        <v>0.13306939601898193</v>
      </c>
      <c r="Z337" s="1">
        <v>0.14007304608821869</v>
      </c>
      <c r="AA337" s="1">
        <v>101.33893585205078</v>
      </c>
      <c r="AB337" s="1">
        <v>-2.562673807144165</v>
      </c>
      <c r="AC337" s="1">
        <v>-2.0521029829978943E-2</v>
      </c>
      <c r="AD337" s="1">
        <v>1.3564063236117363E-2</v>
      </c>
      <c r="AE337" s="1">
        <v>8.7215593084692955E-3</v>
      </c>
      <c r="AF337" s="1">
        <v>2.4441178888082504E-2</v>
      </c>
      <c r="AG337" s="1">
        <v>5.6857559829950333E-3</v>
      </c>
      <c r="AH337" s="1">
        <v>1</v>
      </c>
      <c r="AI337" s="1">
        <v>0</v>
      </c>
      <c r="AJ337" s="1">
        <v>2</v>
      </c>
      <c r="AK337" s="1">
        <v>0</v>
      </c>
      <c r="AL337" s="1">
        <v>1</v>
      </c>
      <c r="AM337" s="1">
        <v>0.18999999761581421</v>
      </c>
      <c r="AN337" s="1">
        <v>111115</v>
      </c>
      <c r="AO337">
        <f>X337*0.000001/(K337*0.0001)</f>
        <v>0.35065178339881709</v>
      </c>
      <c r="AP337">
        <f>(U337-T337)/(1000-U337)*AO337</f>
        <v>2.4583419073857766E-4</v>
      </c>
      <c r="AQ337">
        <f>(P337+273.15)</f>
        <v>293.33938636779783</v>
      </c>
      <c r="AR337">
        <f>(O337+273.15)</f>
        <v>293.41613044738767</v>
      </c>
      <c r="AS337">
        <f>(Y337*AK337+Z337*AL337)*AM337</f>
        <v>2.6613878422801385E-2</v>
      </c>
      <c r="AT337">
        <f>((AS337+0.00000010773*(AR337^4-AQ337^4))-AP337*44100)/(L337*0.92*2*29.3+0.00000043092*AQ337^3)</f>
        <v>-8.407348159005304E-2</v>
      </c>
      <c r="AU337">
        <f>0.61365*EXP(17.502*J337/(240.97+J337))</f>
        <v>2.3619604517725925</v>
      </c>
      <c r="AV337">
        <f>AU337*1000/AA337</f>
        <v>23.307531620629248</v>
      </c>
      <c r="AW337">
        <f>(AV337-U337)</f>
        <v>15.423404957421241</v>
      </c>
      <c r="AX337">
        <f>IF(D337,P337,(O337+P337)/2)</f>
        <v>20.189386367797852</v>
      </c>
      <c r="AY337">
        <f>0.61365*EXP(17.502*AX337/(240.97+AX337))</f>
        <v>2.3742756274181529</v>
      </c>
      <c r="AZ337">
        <f>IF(AW337&lt;&gt;0,(1000-(AV337+U337)/2)/AW337*AP337,0)</f>
        <v>1.5690452488970948E-2</v>
      </c>
      <c r="BA337">
        <f>U337*AA337/1000</f>
        <v>0.79896900617227951</v>
      </c>
      <c r="BB337">
        <f>(AY337-BA337)</f>
        <v>1.5753066212458733</v>
      </c>
      <c r="BC337">
        <f>1/(1.6/F337+1.37/N337)</f>
        <v>9.8126807295962071E-3</v>
      </c>
      <c r="BD337">
        <f>G337*AA337*0.001</f>
        <v>48.453402251904492</v>
      </c>
      <c r="BE337">
        <f>G337/S337</f>
        <v>1.160658389961944</v>
      </c>
      <c r="BF337">
        <f>(1-AP337*AA337/AU337/F337)*100</f>
        <v>33.071122282308728</v>
      </c>
      <c r="BG337">
        <f>(S337-E337/(N337/1.35))</f>
        <v>412.23363100032202</v>
      </c>
      <c r="BH337">
        <f>E337*BF337/100/BG337</f>
        <v>-6.0877313924720367E-4</v>
      </c>
    </row>
    <row r="338" spans="1:60" x14ac:dyDescent="0.25">
      <c r="A338" s="1">
        <v>117</v>
      </c>
      <c r="B338" s="1" t="s">
        <v>400</v>
      </c>
      <c r="C338" s="1">
        <v>12326.999999754131</v>
      </c>
      <c r="D338" s="1">
        <v>1</v>
      </c>
      <c r="E338">
        <f>(R338-S338*(1000-T338)/(1000-U338))*AO338</f>
        <v>-0.7995972230511823</v>
      </c>
      <c r="F338">
        <f>IF(AZ338&lt;&gt;0,1/(1/AZ338-1/N338),0)</f>
        <v>1.6061675832865968E-2</v>
      </c>
      <c r="G338">
        <f>((BC338-AP338/2)*S338-E338)/(BC338+AP338/2)</f>
        <v>480.70439785874311</v>
      </c>
      <c r="H338">
        <f>AP338*1000</f>
        <v>0.25068285945836394</v>
      </c>
      <c r="I338">
        <f>(AU338-BA338)</f>
        <v>1.5639524673473237</v>
      </c>
      <c r="J338">
        <f>(P338+AT338*D338)</f>
        <v>20.101119111756415</v>
      </c>
      <c r="K338" s="1">
        <v>17.100000381469727</v>
      </c>
      <c r="L338">
        <f>(K338*AI338+AJ338)</f>
        <v>2</v>
      </c>
      <c r="M338" s="1">
        <v>0.5</v>
      </c>
      <c r="N338">
        <f>L338*(M338+1)*(M338+1)/(M338*M338+1)</f>
        <v>3.6</v>
      </c>
      <c r="O338" s="1">
        <v>20.259670257568359</v>
      </c>
      <c r="P338" s="1">
        <v>20.187410354614258</v>
      </c>
      <c r="Q338" s="1">
        <v>20.022251129150391</v>
      </c>
      <c r="R338" s="1">
        <v>409.94976806640625</v>
      </c>
      <c r="S338" s="1">
        <v>411.93551635742187</v>
      </c>
      <c r="T338" s="1">
        <v>7.1593084335327148</v>
      </c>
      <c r="U338" s="1">
        <v>7.8685622215270996</v>
      </c>
      <c r="V338" s="1">
        <v>30.439233779907227</v>
      </c>
      <c r="W338" s="1">
        <v>33.450202941894531</v>
      </c>
      <c r="X338" s="1">
        <v>599.6368408203125</v>
      </c>
      <c r="Y338" s="1">
        <v>0.13018013536930084</v>
      </c>
      <c r="Z338" s="1">
        <v>0.13703173398971558</v>
      </c>
      <c r="AA338" s="1">
        <v>101.33937072753906</v>
      </c>
      <c r="AB338" s="1">
        <v>-2.562673807144165</v>
      </c>
      <c r="AC338" s="1">
        <v>-2.0521029829978943E-2</v>
      </c>
      <c r="AD338" s="1">
        <v>1.3564063236117363E-2</v>
      </c>
      <c r="AE338" s="1">
        <v>8.7215593084692955E-3</v>
      </c>
      <c r="AF338" s="1">
        <v>2.4441178888082504E-2</v>
      </c>
      <c r="AG338" s="1">
        <v>5.6857559829950333E-3</v>
      </c>
      <c r="AH338" s="1">
        <v>1</v>
      </c>
      <c r="AI338" s="1">
        <v>0</v>
      </c>
      <c r="AJ338" s="1">
        <v>2</v>
      </c>
      <c r="AK338" s="1">
        <v>0</v>
      </c>
      <c r="AL338" s="1">
        <v>1</v>
      </c>
      <c r="AM338" s="1">
        <v>0.18999999761581421</v>
      </c>
      <c r="AN338" s="1">
        <v>111115</v>
      </c>
      <c r="AO338">
        <f>X338*0.000001/(K338*0.0001)</f>
        <v>0.35066481137047451</v>
      </c>
      <c r="AP338">
        <f>(U338-T338)/(1000-U338)*AO338</f>
        <v>2.5068285945836392E-4</v>
      </c>
      <c r="AQ338">
        <f>(P338+273.15)</f>
        <v>293.33741035461424</v>
      </c>
      <c r="AR338">
        <f>(O338+273.15)</f>
        <v>293.40967025756834</v>
      </c>
      <c r="AS338">
        <f>(Y338*AK338+Z338*AL338)*AM338</f>
        <v>2.6036029131336846E-2</v>
      </c>
      <c r="AT338">
        <f>((AS338+0.00000010773*(AR338^4-AQ338^4))-AP338*44100)/(L338*0.92*2*29.3+0.00000043092*AQ338^3)</f>
        <v>-8.6291242857845035E-2</v>
      </c>
      <c r="AU338">
        <f>0.61365*EXP(17.502*J338/(240.97+J338))</f>
        <v>2.3613476114073668</v>
      </c>
      <c r="AV338">
        <f>AU338*1000/AA338</f>
        <v>23.301384195053707</v>
      </c>
      <c r="AW338">
        <f>(AV338-U338)</f>
        <v>15.432821973526607</v>
      </c>
      <c r="AX338">
        <f>IF(D338,P338,(O338+P338)/2)</f>
        <v>20.187410354614258</v>
      </c>
      <c r="AY338">
        <f>0.61365*EXP(17.502*AX338/(240.97+AX338))</f>
        <v>2.3739855345154828</v>
      </c>
      <c r="AZ338">
        <f>IF(AW338&lt;&gt;0,(1000-(AV338+U338)/2)/AW338*AP338,0)</f>
        <v>1.5990333733729715E-2</v>
      </c>
      <c r="BA338">
        <f>U338*AA338/1000</f>
        <v>0.79739514406004308</v>
      </c>
      <c r="BB338">
        <f>(AY338-BA338)</f>
        <v>1.5765903904554397</v>
      </c>
      <c r="BC338">
        <f>1/(1.6/F338+1.37/N338)</f>
        <v>1.0000343832214006E-2</v>
      </c>
      <c r="BD338">
        <f>G338*AA338*0.001</f>
        <v>48.7142811849656</v>
      </c>
      <c r="BE338">
        <f>G338/S338</f>
        <v>1.1669408894610895</v>
      </c>
      <c r="BF338">
        <f>(1-AP338*AA338/AU338/F338)*100</f>
        <v>33.018932793977186</v>
      </c>
      <c r="BG338">
        <f>(S338-E338/(N338/1.35))</f>
        <v>412.23536531606607</v>
      </c>
      <c r="BH338">
        <f>E338*BF338/100/BG338</f>
        <v>-6.4045565207475948E-4</v>
      </c>
    </row>
    <row r="339" spans="1:60" x14ac:dyDescent="0.25">
      <c r="A339" s="1">
        <v>118</v>
      </c>
      <c r="B339" s="1" t="s">
        <v>401</v>
      </c>
      <c r="C339" s="1">
        <v>12331.999999642372</v>
      </c>
      <c r="D339" s="1">
        <v>1</v>
      </c>
      <c r="E339">
        <f>(R339-S339*(1000-T339)/(1000-U339))*AO339</f>
        <v>-0.81354529425578237</v>
      </c>
      <c r="F339">
        <f>IF(AZ339&lt;&gt;0,1/(1/AZ339-1/N339),0)</f>
        <v>1.5842276863380762E-2</v>
      </c>
      <c r="G339">
        <f>((BC339-AP339/2)*S339-E339)/(BC339+AP339/2)</f>
        <v>483.18711364238402</v>
      </c>
      <c r="H339">
        <f>AP339*1000</f>
        <v>0.24749969166293606</v>
      </c>
      <c r="I339">
        <f>(AU339-BA339)</f>
        <v>1.5654168776321966</v>
      </c>
      <c r="J339">
        <f>(P339+AT339*D339)</f>
        <v>20.105397025822324</v>
      </c>
      <c r="K339" s="1">
        <v>17.100000381469727</v>
      </c>
      <c r="L339">
        <f>(K339*AI339+AJ339)</f>
        <v>2</v>
      </c>
      <c r="M339" s="1">
        <v>0.5</v>
      </c>
      <c r="N339">
        <f>L339*(M339+1)*(M339+1)/(M339*M339+1)</f>
        <v>3.6</v>
      </c>
      <c r="O339" s="1">
        <v>20.260948181152344</v>
      </c>
      <c r="P339" s="1">
        <v>20.190773010253906</v>
      </c>
      <c r="Q339" s="1">
        <v>20.054399490356445</v>
      </c>
      <c r="R339" s="1">
        <v>409.91339111328125</v>
      </c>
      <c r="S339" s="1">
        <v>411.94268798828125</v>
      </c>
      <c r="T339" s="1">
        <v>7.1598520278930664</v>
      </c>
      <c r="U339" s="1">
        <v>7.8601188659667969</v>
      </c>
      <c r="V339" s="1">
        <v>30.433338165283203</v>
      </c>
      <c r="W339" s="1">
        <v>33.409633636474609</v>
      </c>
      <c r="X339" s="1">
        <v>599.62554931640625</v>
      </c>
      <c r="Y339" s="1">
        <v>8.4668092429637909E-2</v>
      </c>
      <c r="Z339" s="1">
        <v>8.9124307036399841E-2</v>
      </c>
      <c r="AA339" s="1">
        <v>101.34145355224609</v>
      </c>
      <c r="AB339" s="1">
        <v>-2.562673807144165</v>
      </c>
      <c r="AC339" s="1">
        <v>-2.0521029829978943E-2</v>
      </c>
      <c r="AD339" s="1">
        <v>1.3564063236117363E-2</v>
      </c>
      <c r="AE339" s="1">
        <v>8.7215593084692955E-3</v>
      </c>
      <c r="AF339" s="1">
        <v>2.4441178888082504E-2</v>
      </c>
      <c r="AG339" s="1">
        <v>5.6857559829950333E-3</v>
      </c>
      <c r="AH339" s="1">
        <v>1</v>
      </c>
      <c r="AI339" s="1">
        <v>0</v>
      </c>
      <c r="AJ339" s="1">
        <v>2</v>
      </c>
      <c r="AK339" s="1">
        <v>0</v>
      </c>
      <c r="AL339" s="1">
        <v>1</v>
      </c>
      <c r="AM339" s="1">
        <v>0.18999999761581421</v>
      </c>
      <c r="AN339" s="1">
        <v>111115</v>
      </c>
      <c r="AO339">
        <f>X339*0.000001/(K339*0.0001)</f>
        <v>0.35065820815196319</v>
      </c>
      <c r="AP339">
        <f>(U339-T339)/(1000-U339)*AO339</f>
        <v>2.4749969166293606E-4</v>
      </c>
      <c r="AQ339">
        <f>(P339+273.15)</f>
        <v>293.34077301025388</v>
      </c>
      <c r="AR339">
        <f>(O339+273.15)</f>
        <v>293.41094818115232</v>
      </c>
      <c r="AS339">
        <f>(Y339*AK339+Z339*AL339)*AM339</f>
        <v>1.6933618124427063E-2</v>
      </c>
      <c r="AT339">
        <f>((AS339+0.00000010773*(AR339^4-AQ339^4))-AP339*44100)/(L339*0.92*2*29.3+0.00000043092*AQ339^3)</f>
        <v>-8.5375984431583382E-2</v>
      </c>
      <c r="AU339">
        <f>0.61365*EXP(17.502*J339/(240.97+J339))</f>
        <v>2.361972748602704</v>
      </c>
      <c r="AV339">
        <f>AU339*1000/AA339</f>
        <v>23.307073915068727</v>
      </c>
      <c r="AW339">
        <f>(AV339-U339)</f>
        <v>15.446955049101931</v>
      </c>
      <c r="AX339">
        <f>IF(D339,P339,(O339+P339)/2)</f>
        <v>20.190773010253906</v>
      </c>
      <c r="AY339">
        <f>0.61365*EXP(17.502*AX339/(240.97+AX339))</f>
        <v>2.3744792150164171</v>
      </c>
      <c r="AZ339">
        <f>IF(AW339&lt;&gt;0,(1000-(AV339+U339)/2)/AW339*AP339,0)</f>
        <v>1.5772866276026899E-2</v>
      </c>
      <c r="BA339">
        <f>U339*AA339/1000</f>
        <v>0.7965558709705074</v>
      </c>
      <c r="BB339">
        <f>(AY339-BA339)</f>
        <v>1.5779233440459097</v>
      </c>
      <c r="BC339">
        <f>1/(1.6/F339+1.37/N339)</f>
        <v>9.8642541202711362E-3</v>
      </c>
      <c r="BD339">
        <f>G339*AA339*0.001</f>
        <v>48.966884434233513</v>
      </c>
      <c r="BE339">
        <f>G339/S339</f>
        <v>1.1729474214047211</v>
      </c>
      <c r="BF339">
        <f>(1-AP339*AA339/AU339/F339)*100</f>
        <v>32.969986031669848</v>
      </c>
      <c r="BG339">
        <f>(S339-E339/(N339/1.35))</f>
        <v>412.24776747362716</v>
      </c>
      <c r="BH339">
        <f>E339*BF339/100/BG339</f>
        <v>-6.5064214057774876E-4</v>
      </c>
    </row>
    <row r="340" spans="1:60" x14ac:dyDescent="0.25">
      <c r="A340" s="1">
        <v>119</v>
      </c>
      <c r="B340" s="1" t="s">
        <v>402</v>
      </c>
      <c r="C340" s="1">
        <v>12336.999999530613</v>
      </c>
      <c r="D340" s="1">
        <v>1</v>
      </c>
      <c r="E340">
        <f>(R340-S340*(1000-T340)/(1000-U340))*AO340</f>
        <v>-0.80141462363914673</v>
      </c>
      <c r="F340">
        <f>IF(AZ340&lt;&gt;0,1/(1/AZ340-1/N340),0)</f>
        <v>1.5649256221997459E-2</v>
      </c>
      <c r="G340">
        <f>((BC340-AP340/2)*S340-E340)/(BC340+AP340/2)</f>
        <v>482.93644849298738</v>
      </c>
      <c r="H340">
        <f>AP340*1000</f>
        <v>0.24472723464462451</v>
      </c>
      <c r="I340">
        <f>(AU340-BA340)</f>
        <v>1.5668936192493608</v>
      </c>
      <c r="J340">
        <f>(P340+AT340*D340)</f>
        <v>20.110474381070105</v>
      </c>
      <c r="K340" s="1">
        <v>17.100000381469727</v>
      </c>
      <c r="L340">
        <f>(K340*AI340+AJ340)</f>
        <v>2</v>
      </c>
      <c r="M340" s="1">
        <v>0.5</v>
      </c>
      <c r="N340">
        <f>L340*(M340+1)*(M340+1)/(M340*M340+1)</f>
        <v>3.6</v>
      </c>
      <c r="O340" s="1">
        <v>20.266412734985352</v>
      </c>
      <c r="P340" s="1">
        <v>20.194744110107422</v>
      </c>
      <c r="Q340" s="1">
        <v>20.066717147827148</v>
      </c>
      <c r="R340" s="1">
        <v>409.93280029296875</v>
      </c>
      <c r="S340" s="1">
        <v>411.93081665039062</v>
      </c>
      <c r="T340" s="1">
        <v>7.160405158996582</v>
      </c>
      <c r="U340" s="1">
        <v>7.8528494834899902</v>
      </c>
      <c r="V340" s="1">
        <v>30.419946670532227</v>
      </c>
      <c r="W340" s="1">
        <v>33.367973327636719</v>
      </c>
      <c r="X340" s="1">
        <v>599.611083984375</v>
      </c>
      <c r="Y340" s="1">
        <v>4.8284299671649933E-2</v>
      </c>
      <c r="Z340" s="1">
        <v>5.0825580954551697E-2</v>
      </c>
      <c r="AA340" s="1">
        <v>101.34172058105469</v>
      </c>
      <c r="AB340" s="1">
        <v>-2.562673807144165</v>
      </c>
      <c r="AC340" s="1">
        <v>-2.0521029829978943E-2</v>
      </c>
      <c r="AD340" s="1">
        <v>1.3564063236117363E-2</v>
      </c>
      <c r="AE340" s="1">
        <v>8.7215593084692955E-3</v>
      </c>
      <c r="AF340" s="1">
        <v>2.4441178888082504E-2</v>
      </c>
      <c r="AG340" s="1">
        <v>5.6857559829950333E-3</v>
      </c>
      <c r="AH340" s="1">
        <v>1</v>
      </c>
      <c r="AI340" s="1">
        <v>0</v>
      </c>
      <c r="AJ340" s="1">
        <v>2</v>
      </c>
      <c r="AK340" s="1">
        <v>0</v>
      </c>
      <c r="AL340" s="1">
        <v>1</v>
      </c>
      <c r="AM340" s="1">
        <v>0.18999999761581421</v>
      </c>
      <c r="AN340" s="1">
        <v>111115</v>
      </c>
      <c r="AO340">
        <f>X340*0.000001/(K340*0.0001)</f>
        <v>0.35064974889365413</v>
      </c>
      <c r="AP340">
        <f>(U340-T340)/(1000-U340)*AO340</f>
        <v>2.4472723464462451E-4</v>
      </c>
      <c r="AQ340">
        <f>(P340+273.15)</f>
        <v>293.3447441101074</v>
      </c>
      <c r="AR340">
        <f>(O340+273.15)</f>
        <v>293.41641273498533</v>
      </c>
      <c r="AS340">
        <f>(Y340*AK340+Z340*AL340)*AM340</f>
        <v>9.6568602601871945E-3</v>
      </c>
      <c r="AT340">
        <f>((AS340+0.00000010773*(AR340^4-AQ340^4))-AP340*44100)/(L340*0.92*2*29.3+0.00000043092*AQ340^3)</f>
        <v>-8.4269729037315597E-2</v>
      </c>
      <c r="AU340">
        <f>0.61365*EXP(17.502*J340/(240.97+J340))</f>
        <v>2.362714897370283</v>
      </c>
      <c r="AV340">
        <f>AU340*1000/AA340</f>
        <v>23.31433573283914</v>
      </c>
      <c r="AW340">
        <f>(AV340-U340)</f>
        <v>15.46148624934915</v>
      </c>
      <c r="AX340">
        <f>IF(D340,P340,(O340+P340)/2)</f>
        <v>20.194744110107422</v>
      </c>
      <c r="AY340">
        <f>0.61365*EXP(17.502*AX340/(240.97+AX340))</f>
        <v>2.3750623386777439</v>
      </c>
      <c r="AZ340">
        <f>IF(AW340&lt;&gt;0,(1000-(AV340+U340)/2)/AW340*AP340,0)</f>
        <v>1.5581523097751435E-2</v>
      </c>
      <c r="BA340">
        <f>U340*AA340/1000</f>
        <v>0.79582127812092218</v>
      </c>
      <c r="BB340">
        <f>(AY340-BA340)</f>
        <v>1.5792410605568217</v>
      </c>
      <c r="BC340">
        <f>1/(1.6/F340+1.37/N340)</f>
        <v>9.7445147673172802E-3</v>
      </c>
      <c r="BD340">
        <f>G340*AA340*0.001</f>
        <v>48.941610621583237</v>
      </c>
      <c r="BE340">
        <f>G340/S340</f>
        <v>1.1723727115635048</v>
      </c>
      <c r="BF340">
        <f>(1-AP340*AA340/AU340/F340)*100</f>
        <v>32.924247209818581</v>
      </c>
      <c r="BG340">
        <f>(S340-E340/(N340/1.35))</f>
        <v>412.23134713425532</v>
      </c>
      <c r="BH340">
        <f>E340*BF340/100/BG340</f>
        <v>-6.400768250568198E-4</v>
      </c>
    </row>
    <row r="341" spans="1:60" x14ac:dyDescent="0.25">
      <c r="A341" s="1" t="s">
        <v>9</v>
      </c>
      <c r="B341" s="1" t="s">
        <v>403</v>
      </c>
    </row>
    <row r="342" spans="1:60" x14ac:dyDescent="0.25">
      <c r="A342" s="1" t="s">
        <v>9</v>
      </c>
      <c r="B342" s="1" t="s">
        <v>404</v>
      </c>
    </row>
    <row r="343" spans="1:60" x14ac:dyDescent="0.25">
      <c r="A343" s="1" t="s">
        <v>9</v>
      </c>
      <c r="B343" s="1" t="s">
        <v>405</v>
      </c>
    </row>
    <row r="344" spans="1:60" x14ac:dyDescent="0.25">
      <c r="A344" s="1" t="s">
        <v>9</v>
      </c>
      <c r="B344" s="1" t="s">
        <v>406</v>
      </c>
    </row>
    <row r="345" spans="1:60" x14ac:dyDescent="0.25">
      <c r="A345" s="1" t="s">
        <v>9</v>
      </c>
      <c r="B345" s="1" t="s">
        <v>407</v>
      </c>
    </row>
    <row r="346" spans="1:60" x14ac:dyDescent="0.25">
      <c r="A346" s="1" t="s">
        <v>9</v>
      </c>
      <c r="B346" s="1" t="s">
        <v>408</v>
      </c>
    </row>
    <row r="347" spans="1:60" x14ac:dyDescent="0.25">
      <c r="A347" s="1" t="s">
        <v>9</v>
      </c>
      <c r="B347" s="1" t="s">
        <v>409</v>
      </c>
    </row>
    <row r="348" spans="1:60" x14ac:dyDescent="0.25">
      <c r="A348" s="1" t="s">
        <v>9</v>
      </c>
      <c r="B348" s="1" t="s">
        <v>410</v>
      </c>
    </row>
    <row r="349" spans="1:60" x14ac:dyDescent="0.25">
      <c r="A349" s="1" t="s">
        <v>9</v>
      </c>
      <c r="B349" s="1" t="s">
        <v>411</v>
      </c>
    </row>
    <row r="350" spans="1:60" x14ac:dyDescent="0.25">
      <c r="A350" s="1">
        <v>120</v>
      </c>
      <c r="B350" s="1" t="s">
        <v>412</v>
      </c>
      <c r="C350" s="1">
        <v>12756.499999988824</v>
      </c>
      <c r="D350" s="1">
        <v>1</v>
      </c>
      <c r="E350">
        <f t="shared" ref="E350:E355" si="112">(R350-S350*(1000-T350)/(1000-U350))*AO350</f>
        <v>-0.89542935916438182</v>
      </c>
      <c r="F350">
        <f t="shared" ref="F350:F355" si="113">IF(AZ350&lt;&gt;0,1/(1/AZ350-1/N350),0)</f>
        <v>1.7295219707004185E-2</v>
      </c>
      <c r="G350">
        <f t="shared" ref="G350:G355" si="114">((BC350-AP350/2)*S350-E350)/(BC350+AP350/2)</f>
        <v>483.35821246934506</v>
      </c>
      <c r="H350">
        <f t="shared" ref="H350:H355" si="115">AP350*1000</f>
        <v>0.27180488918530576</v>
      </c>
      <c r="I350">
        <f t="shared" ref="I350:I355" si="116">(AU350-BA350)</f>
        <v>1.5755343585103891</v>
      </c>
      <c r="J350">
        <f t="shared" ref="J350:J355" si="117">(P350+AT350*D350)</f>
        <v>20.093513826798105</v>
      </c>
      <c r="K350" s="1">
        <v>12.340000152587891</v>
      </c>
      <c r="L350">
        <f t="shared" ref="L350:L355" si="118">(K350*AI350+AJ350)</f>
        <v>2</v>
      </c>
      <c r="M350" s="1">
        <v>0.5</v>
      </c>
      <c r="N350">
        <f t="shared" ref="N350:N355" si="119">L350*(M350+1)*(M350+1)/(M350*M350+1)</f>
        <v>3.6</v>
      </c>
      <c r="O350" s="1">
        <v>20.27911376953125</v>
      </c>
      <c r="P350" s="1">
        <v>20.185863494873047</v>
      </c>
      <c r="Q350" s="1">
        <v>20.066139221191406</v>
      </c>
      <c r="R350" s="1">
        <v>409.86431884765625</v>
      </c>
      <c r="S350" s="1">
        <v>411.47686767578125</v>
      </c>
      <c r="T350" s="1">
        <v>7.1877884864807129</v>
      </c>
      <c r="U350" s="1">
        <v>7.7428059577941895</v>
      </c>
      <c r="V350" s="1">
        <v>30.593379974365234</v>
      </c>
      <c r="W350" s="1">
        <v>32.868785858154297</v>
      </c>
      <c r="X350" s="1">
        <v>599.63922119140625</v>
      </c>
      <c r="Y350" s="1">
        <v>4.9548238515853882E-2</v>
      </c>
      <c r="Z350" s="1">
        <v>5.215604230761528E-2</v>
      </c>
      <c r="AA350" s="1">
        <v>101.34597778320312</v>
      </c>
      <c r="AB350" s="1">
        <v>-2.4975340366363525</v>
      </c>
      <c r="AC350" s="1">
        <v>-1.5061196871101856E-2</v>
      </c>
      <c r="AD350" s="1">
        <v>2.6517663151025772E-2</v>
      </c>
      <c r="AE350" s="1">
        <v>1.3940122444182634E-3</v>
      </c>
      <c r="AF350" s="1">
        <v>4.552953690290451E-2</v>
      </c>
      <c r="AG350" s="1">
        <v>2.0220400765538216E-3</v>
      </c>
      <c r="AH350" s="1">
        <v>0.66666668653488159</v>
      </c>
      <c r="AI350" s="1">
        <v>0</v>
      </c>
      <c r="AJ350" s="1">
        <v>2</v>
      </c>
      <c r="AK350" s="1">
        <v>0</v>
      </c>
      <c r="AL350" s="1">
        <v>1</v>
      </c>
      <c r="AM350" s="1">
        <v>0.18999999761581421</v>
      </c>
      <c r="AN350" s="1">
        <v>111115</v>
      </c>
      <c r="AO350">
        <f t="shared" ref="AO350:AO355" si="120">X350*0.000001/(K350*0.0001)</f>
        <v>0.48593129155322784</v>
      </c>
      <c r="AP350">
        <f t="shared" ref="AP350:AP355" si="121">(U350-T350)/(1000-U350)*AO350</f>
        <v>2.7180488918530579E-4</v>
      </c>
      <c r="AQ350">
        <f t="shared" ref="AQ350:AQ355" si="122">(P350+273.15)</f>
        <v>293.33586349487302</v>
      </c>
      <c r="AR350">
        <f t="shared" ref="AR350:AR355" si="123">(O350+273.15)</f>
        <v>293.42911376953123</v>
      </c>
      <c r="AS350">
        <f t="shared" ref="AS350:AS355" si="124">(Y350*AK350+Z350*AL350)*AM350</f>
        <v>9.9096479140972082E-3</v>
      </c>
      <c r="AT350">
        <f t="shared" ref="AT350:AT355" si="125">((AS350+0.00000010773*(AR350^4-AQ350^4))-AP350*44100)/(L350*0.92*2*29.3+0.00000043092*AQ350^3)</f>
        <v>-9.2349668074942839E-2</v>
      </c>
      <c r="AU350">
        <f t="shared" ref="AU350:AU355" si="126">0.61365*EXP(17.502*J350/(240.97+J350))</f>
        <v>2.360236599088652</v>
      </c>
      <c r="AV350">
        <f t="shared" ref="AV350:AV355" si="127">AU350*1000/AA350</f>
        <v>23.288902536789504</v>
      </c>
      <c r="AW350">
        <f t="shared" ref="AW350:AW355" si="128">(AV350-U350)</f>
        <v>15.546096578995314</v>
      </c>
      <c r="AX350">
        <f t="shared" ref="AX350:AX355" si="129">IF(D350,P350,(O350+P350)/2)</f>
        <v>20.185863494873047</v>
      </c>
      <c r="AY350">
        <f t="shared" ref="AY350:AY355" si="130">0.61365*EXP(17.502*AX350/(240.97+AX350))</f>
        <v>2.3737584660856488</v>
      </c>
      <c r="AZ350">
        <f t="shared" ref="AZ350:AZ355" si="131">IF(AW350&lt;&gt;0,(1000-(AV350+U350)/2)/AW350*AP350,0)</f>
        <v>1.7212526808983612E-2</v>
      </c>
      <c r="BA350">
        <f t="shared" ref="BA350:BA355" si="132">U350*AA350/1000</f>
        <v>0.78470224057826277</v>
      </c>
      <c r="BB350">
        <f t="shared" ref="BB350:BB355" si="133">(AY350-BA350)</f>
        <v>1.5890562255073859</v>
      </c>
      <c r="BC350">
        <f t="shared" ref="BC350:BC355" si="134">1/(1.6/F350+1.37/N350)</f>
        <v>1.0765228258983314E-2</v>
      </c>
      <c r="BD350">
        <f t="shared" ref="BD350:BD355" si="135">G350*AA350*0.001</f>
        <v>48.986410662247025</v>
      </c>
      <c r="BE350">
        <f t="shared" ref="BE350:BE355" si="136">G350/S350</f>
        <v>1.1746910955154883</v>
      </c>
      <c r="BF350">
        <f t="shared" ref="BF350:BF355" si="137">(1-AP350*AA350/AU350/F350)*100</f>
        <v>32.518899318360596</v>
      </c>
      <c r="BG350">
        <f t="shared" ref="BG350:BG355" si="138">(S350-E350/(N350/1.35))</f>
        <v>411.81265368546792</v>
      </c>
      <c r="BH350">
        <f t="shared" ref="BH350:BH355" si="139">E350*BF350/100/BG350</f>
        <v>-7.0707825310318314E-4</v>
      </c>
    </row>
    <row r="351" spans="1:60" x14ac:dyDescent="0.25">
      <c r="A351" s="1">
        <v>121</v>
      </c>
      <c r="B351" s="1" t="s">
        <v>413</v>
      </c>
      <c r="C351" s="1">
        <v>12761.499999877065</v>
      </c>
      <c r="D351" s="1">
        <v>1</v>
      </c>
      <c r="E351">
        <f t="shared" si="112"/>
        <v>-0.8762291167473526</v>
      </c>
      <c r="F351">
        <f t="shared" si="113"/>
        <v>1.7203862041310664E-2</v>
      </c>
      <c r="G351">
        <f t="shared" si="114"/>
        <v>481.97285879994183</v>
      </c>
      <c r="H351">
        <f t="shared" si="115"/>
        <v>0.27035211165666806</v>
      </c>
      <c r="I351">
        <f t="shared" si="116"/>
        <v>1.5754144514721911</v>
      </c>
      <c r="J351">
        <f t="shared" si="117"/>
        <v>20.090541733316392</v>
      </c>
      <c r="K351" s="1">
        <v>12.340000152587891</v>
      </c>
      <c r="L351">
        <f t="shared" si="118"/>
        <v>2</v>
      </c>
      <c r="M351" s="1">
        <v>0.5</v>
      </c>
      <c r="N351">
        <f t="shared" si="119"/>
        <v>3.6</v>
      </c>
      <c r="O351" s="1">
        <v>20.280969619750977</v>
      </c>
      <c r="P351" s="1">
        <v>20.181770324707031</v>
      </c>
      <c r="Q351" s="1">
        <v>20.073513031005859</v>
      </c>
      <c r="R351" s="1">
        <v>409.85122680664062</v>
      </c>
      <c r="S351" s="1">
        <v>411.42550659179687</v>
      </c>
      <c r="T351" s="1">
        <v>7.1875948905944824</v>
      </c>
      <c r="U351" s="1">
        <v>7.7396421432495117</v>
      </c>
      <c r="V351" s="1">
        <v>30.595680236816406</v>
      </c>
      <c r="W351" s="1">
        <v>32.852436065673828</v>
      </c>
      <c r="X351" s="1">
        <v>599.6451416015625</v>
      </c>
      <c r="Y351" s="1">
        <v>7.116331160068512E-2</v>
      </c>
      <c r="Z351" s="1">
        <v>7.4908748269081116E-2</v>
      </c>
      <c r="AA351" s="1">
        <v>101.34681701660156</v>
      </c>
      <c r="AB351" s="1">
        <v>-2.4975340366363525</v>
      </c>
      <c r="AC351" s="1">
        <v>-1.5061196871101856E-2</v>
      </c>
      <c r="AD351" s="1">
        <v>2.6517663151025772E-2</v>
      </c>
      <c r="AE351" s="1">
        <v>1.3940122444182634E-3</v>
      </c>
      <c r="AF351" s="1">
        <v>4.552953690290451E-2</v>
      </c>
      <c r="AG351" s="1">
        <v>2.0220400765538216E-3</v>
      </c>
      <c r="AH351" s="1">
        <v>0.66666668653488159</v>
      </c>
      <c r="AI351" s="1">
        <v>0</v>
      </c>
      <c r="AJ351" s="1">
        <v>2</v>
      </c>
      <c r="AK351" s="1">
        <v>0</v>
      </c>
      <c r="AL351" s="1">
        <v>1</v>
      </c>
      <c r="AM351" s="1">
        <v>0.18999999761581421</v>
      </c>
      <c r="AN351" s="1">
        <v>111115</v>
      </c>
      <c r="AO351">
        <f t="shared" si="120"/>
        <v>0.4859360892923551</v>
      </c>
      <c r="AP351">
        <f t="shared" si="121"/>
        <v>2.7035211165666809E-4</v>
      </c>
      <c r="AQ351">
        <f t="shared" si="122"/>
        <v>293.33177032470701</v>
      </c>
      <c r="AR351">
        <f t="shared" si="123"/>
        <v>293.43096961975095</v>
      </c>
      <c r="AS351">
        <f t="shared" si="124"/>
        <v>1.4232661992529039E-2</v>
      </c>
      <c r="AT351">
        <f t="shared" si="125"/>
        <v>-9.1228591390640476E-2</v>
      </c>
      <c r="AU351">
        <f t="shared" si="126"/>
        <v>2.3598025475380773</v>
      </c>
      <c r="AV351">
        <f t="shared" si="127"/>
        <v>23.284426852315644</v>
      </c>
      <c r="AW351">
        <f t="shared" si="128"/>
        <v>15.544784709066132</v>
      </c>
      <c r="AX351">
        <f t="shared" si="129"/>
        <v>20.181770324707031</v>
      </c>
      <c r="AY351">
        <f t="shared" si="130"/>
        <v>2.3731577084955497</v>
      </c>
      <c r="AZ351">
        <f t="shared" si="131"/>
        <v>1.7122038378496861E-2</v>
      </c>
      <c r="BA351">
        <f t="shared" si="132"/>
        <v>0.78438809606588622</v>
      </c>
      <c r="BB351">
        <f t="shared" si="133"/>
        <v>1.5887696124296635</v>
      </c>
      <c r="BC351">
        <f t="shared" si="134"/>
        <v>1.0708595372952857E-2</v>
      </c>
      <c r="BD351">
        <f t="shared" si="135"/>
        <v>48.846415127766051</v>
      </c>
      <c r="BE351">
        <f t="shared" si="136"/>
        <v>1.17147053616717</v>
      </c>
      <c r="BF351">
        <f t="shared" si="137"/>
        <v>32.510181123786396</v>
      </c>
      <c r="BG351">
        <f t="shared" si="138"/>
        <v>411.75409251057715</v>
      </c>
      <c r="BH351">
        <f t="shared" si="139"/>
        <v>-6.9182960921414639E-4</v>
      </c>
    </row>
    <row r="352" spans="1:60" x14ac:dyDescent="0.25">
      <c r="A352" s="1">
        <v>122</v>
      </c>
      <c r="B352" s="1" t="s">
        <v>414</v>
      </c>
      <c r="C352" s="1">
        <v>12766.999999754131</v>
      </c>
      <c r="D352" s="1">
        <v>1</v>
      </c>
      <c r="E352">
        <f t="shared" si="112"/>
        <v>-0.89231589410059664</v>
      </c>
      <c r="F352">
        <f t="shared" si="113"/>
        <v>1.7891169901294829E-2</v>
      </c>
      <c r="G352">
        <f t="shared" si="114"/>
        <v>480.29605252751782</v>
      </c>
      <c r="H352">
        <f t="shared" si="115"/>
        <v>0.28100199991708397</v>
      </c>
      <c r="I352">
        <f t="shared" si="116"/>
        <v>1.5748839466367264</v>
      </c>
      <c r="J352">
        <f t="shared" si="117"/>
        <v>20.085571183470485</v>
      </c>
      <c r="K352" s="1">
        <v>12.340000152587891</v>
      </c>
      <c r="L352">
        <f t="shared" si="118"/>
        <v>2</v>
      </c>
      <c r="M352" s="1">
        <v>0.5</v>
      </c>
      <c r="N352">
        <f t="shared" si="119"/>
        <v>3.6</v>
      </c>
      <c r="O352" s="1">
        <v>20.282588958740234</v>
      </c>
      <c r="P352" s="1">
        <v>20.180469512939453</v>
      </c>
      <c r="Q352" s="1">
        <v>20.072738647460938</v>
      </c>
      <c r="R352" s="1">
        <v>409.81057739257812</v>
      </c>
      <c r="S352" s="1">
        <v>411.408935546875</v>
      </c>
      <c r="T352" s="1">
        <v>7.1638860702514648</v>
      </c>
      <c r="U352" s="1">
        <v>7.7376742362976074</v>
      </c>
      <c r="V352" s="1">
        <v>30.417642593383789</v>
      </c>
      <c r="W352" s="1">
        <v>32.841773986816406</v>
      </c>
      <c r="X352" s="1">
        <v>599.65228271484375</v>
      </c>
      <c r="Y352" s="1">
        <v>8.2651421427726746E-2</v>
      </c>
      <c r="Z352" s="1">
        <v>8.7001495063304901E-2</v>
      </c>
      <c r="AA352" s="1">
        <v>101.34735870361328</v>
      </c>
      <c r="AB352" s="1">
        <v>-2.4975340366363525</v>
      </c>
      <c r="AC352" s="1">
        <v>-1.5061196871101856E-2</v>
      </c>
      <c r="AD352" s="1">
        <v>2.6517663151025772E-2</v>
      </c>
      <c r="AE352" s="1">
        <v>1.3940122444182634E-3</v>
      </c>
      <c r="AF352" s="1">
        <v>4.552953690290451E-2</v>
      </c>
      <c r="AG352" s="1">
        <v>2.0220400765538216E-3</v>
      </c>
      <c r="AH352" s="1">
        <v>1</v>
      </c>
      <c r="AI352" s="1">
        <v>0</v>
      </c>
      <c r="AJ352" s="1">
        <v>2</v>
      </c>
      <c r="AK352" s="1">
        <v>0</v>
      </c>
      <c r="AL352" s="1">
        <v>1</v>
      </c>
      <c r="AM352" s="1">
        <v>0.18999999761581421</v>
      </c>
      <c r="AN352" s="1">
        <v>111115</v>
      </c>
      <c r="AO352">
        <f t="shared" si="120"/>
        <v>0.48594187625604468</v>
      </c>
      <c r="AP352">
        <f t="shared" si="121"/>
        <v>2.8100199991708399E-4</v>
      </c>
      <c r="AQ352">
        <f t="shared" si="122"/>
        <v>293.33046951293943</v>
      </c>
      <c r="AR352">
        <f t="shared" si="123"/>
        <v>293.43258895874021</v>
      </c>
      <c r="AS352">
        <f t="shared" si="124"/>
        <v>1.6530283854600203E-2</v>
      </c>
      <c r="AT352">
        <f t="shared" si="125"/>
        <v>-9.4898329468966633E-2</v>
      </c>
      <c r="AU352">
        <f t="shared" si="126"/>
        <v>2.3590767929944869</v>
      </c>
      <c r="AV352">
        <f t="shared" si="127"/>
        <v>23.277141340146045</v>
      </c>
      <c r="AW352">
        <f t="shared" si="128"/>
        <v>15.539467103848438</v>
      </c>
      <c r="AX352">
        <f t="shared" si="129"/>
        <v>20.180469512939453</v>
      </c>
      <c r="AY352">
        <f t="shared" si="130"/>
        <v>2.3729668152940264</v>
      </c>
      <c r="AZ352">
        <f t="shared" si="131"/>
        <v>1.7802694614061209E-2</v>
      </c>
      <c r="BA352">
        <f t="shared" si="132"/>
        <v>0.78419284635776054</v>
      </c>
      <c r="BB352">
        <f t="shared" si="133"/>
        <v>1.5887739689362659</v>
      </c>
      <c r="BC352">
        <f t="shared" si="134"/>
        <v>1.1134599403015512E-2</v>
      </c>
      <c r="BD352">
        <f t="shared" si="135"/>
        <v>48.676736319435832</v>
      </c>
      <c r="BE352">
        <f t="shared" si="136"/>
        <v>1.1674419562352796</v>
      </c>
      <c r="BF352">
        <f t="shared" si="137"/>
        <v>32.525289915890042</v>
      </c>
      <c r="BG352">
        <f t="shared" si="138"/>
        <v>411.74355400716274</v>
      </c>
      <c r="BH352">
        <f t="shared" si="139"/>
        <v>-7.0487644238077503E-4</v>
      </c>
    </row>
    <row r="353" spans="1:60" x14ac:dyDescent="0.25">
      <c r="A353" s="1">
        <v>123</v>
      </c>
      <c r="B353" s="1" t="s">
        <v>415</v>
      </c>
      <c r="C353" s="1">
        <v>12771.999999642372</v>
      </c>
      <c r="D353" s="1">
        <v>1</v>
      </c>
      <c r="E353">
        <f t="shared" si="112"/>
        <v>-0.84455582223560011</v>
      </c>
      <c r="F353">
        <f t="shared" si="113"/>
        <v>1.7869886912985453E-2</v>
      </c>
      <c r="G353">
        <f t="shared" si="114"/>
        <v>476.14215623195821</v>
      </c>
      <c r="H353">
        <f t="shared" si="115"/>
        <v>0.28072493010092509</v>
      </c>
      <c r="I353">
        <f t="shared" si="116"/>
        <v>1.5752006189001675</v>
      </c>
      <c r="J353">
        <f t="shared" si="117"/>
        <v>20.086859065685807</v>
      </c>
      <c r="K353" s="1">
        <v>12.340000152587891</v>
      </c>
      <c r="L353">
        <f t="shared" si="118"/>
        <v>2</v>
      </c>
      <c r="M353" s="1">
        <v>0.5</v>
      </c>
      <c r="N353">
        <f t="shared" si="119"/>
        <v>3.6</v>
      </c>
      <c r="O353" s="1">
        <v>20.283519744873047</v>
      </c>
      <c r="P353" s="1">
        <v>20.181652069091797</v>
      </c>
      <c r="Q353" s="1">
        <v>20.061252593994141</v>
      </c>
      <c r="R353" s="1">
        <v>409.90377807617187</v>
      </c>
      <c r="S353" s="1">
        <v>411.4041748046875</v>
      </c>
      <c r="T353" s="1">
        <v>7.1631231307983398</v>
      </c>
      <c r="U353" s="1">
        <v>7.7363786697387695</v>
      </c>
      <c r="V353" s="1">
        <v>30.406459808349609</v>
      </c>
      <c r="W353" s="1">
        <v>32.832927703857422</v>
      </c>
      <c r="X353" s="1">
        <v>599.618408203125</v>
      </c>
      <c r="Y353" s="1">
        <v>9.7644664347171783E-2</v>
      </c>
      <c r="Z353" s="1">
        <v>0.10278386622667313</v>
      </c>
      <c r="AA353" s="1">
        <v>101.34770202636719</v>
      </c>
      <c r="AB353" s="1">
        <v>-2.4975340366363525</v>
      </c>
      <c r="AC353" s="1">
        <v>-1.5061196871101856E-2</v>
      </c>
      <c r="AD353" s="1">
        <v>2.6517663151025772E-2</v>
      </c>
      <c r="AE353" s="1">
        <v>1.3940122444182634E-3</v>
      </c>
      <c r="AF353" s="1">
        <v>4.552953690290451E-2</v>
      </c>
      <c r="AG353" s="1">
        <v>2.0220400765538216E-3</v>
      </c>
      <c r="AH353" s="1">
        <v>1</v>
      </c>
      <c r="AI353" s="1">
        <v>0</v>
      </c>
      <c r="AJ353" s="1">
        <v>2</v>
      </c>
      <c r="AK353" s="1">
        <v>0</v>
      </c>
      <c r="AL353" s="1">
        <v>1</v>
      </c>
      <c r="AM353" s="1">
        <v>0.18999999761581421</v>
      </c>
      <c r="AN353" s="1">
        <v>111115</v>
      </c>
      <c r="AO353">
        <f t="shared" si="120"/>
        <v>0.48591442527444023</v>
      </c>
      <c r="AP353">
        <f t="shared" si="121"/>
        <v>2.8072493010092509E-4</v>
      </c>
      <c r="AQ353">
        <f t="shared" si="122"/>
        <v>293.33165206909177</v>
      </c>
      <c r="AR353">
        <f t="shared" si="123"/>
        <v>293.43351974487302</v>
      </c>
      <c r="AS353">
        <f t="shared" si="124"/>
        <v>1.9528934338012061E-2</v>
      </c>
      <c r="AT353">
        <f t="shared" si="125"/>
        <v>-9.4793003405988563E-2</v>
      </c>
      <c r="AU353">
        <f t="shared" si="126"/>
        <v>2.3592648190839953</v>
      </c>
      <c r="AV353">
        <f t="shared" si="127"/>
        <v>23.278917744678569</v>
      </c>
      <c r="AW353">
        <f t="shared" si="128"/>
        <v>15.5425390749398</v>
      </c>
      <c r="AX353">
        <f t="shared" si="129"/>
        <v>20.181652069091797</v>
      </c>
      <c r="AY353">
        <f t="shared" si="130"/>
        <v>2.3731403540121807</v>
      </c>
      <c r="AZ353">
        <f t="shared" si="131"/>
        <v>1.7781621478278133E-2</v>
      </c>
      <c r="BA353">
        <f t="shared" si="132"/>
        <v>0.78406420018382783</v>
      </c>
      <c r="BB353">
        <f t="shared" si="133"/>
        <v>1.5890761538283529</v>
      </c>
      <c r="BC353">
        <f t="shared" si="134"/>
        <v>1.1121409958907275E-2</v>
      </c>
      <c r="BD353">
        <f t="shared" si="135"/>
        <v>48.25591337198847</v>
      </c>
      <c r="BE353">
        <f t="shared" si="136"/>
        <v>1.1573585913609283</v>
      </c>
      <c r="BF353">
        <f t="shared" si="137"/>
        <v>32.51668747481726</v>
      </c>
      <c r="BG353">
        <f t="shared" si="138"/>
        <v>411.72088323802586</v>
      </c>
      <c r="BH353">
        <f t="shared" si="139"/>
        <v>-6.6700910361148212E-4</v>
      </c>
    </row>
    <row r="354" spans="1:60" x14ac:dyDescent="0.25">
      <c r="A354" s="1">
        <v>124</v>
      </c>
      <c r="B354" s="1" t="s">
        <v>416</v>
      </c>
      <c r="C354" s="1">
        <v>12776.999999530613</v>
      </c>
      <c r="D354" s="1">
        <v>1</v>
      </c>
      <c r="E354">
        <f t="shared" si="112"/>
        <v>-0.83288533846855661</v>
      </c>
      <c r="F354">
        <f t="shared" si="113"/>
        <v>1.7850022639921925E-2</v>
      </c>
      <c r="G354">
        <f t="shared" si="114"/>
        <v>475.21535729562441</v>
      </c>
      <c r="H354">
        <f t="shared" si="115"/>
        <v>0.28043649491771649</v>
      </c>
      <c r="I354">
        <f t="shared" si="116"/>
        <v>1.5753301528206527</v>
      </c>
      <c r="J354">
        <f t="shared" si="117"/>
        <v>20.087060136182433</v>
      </c>
      <c r="K354" s="1">
        <v>12.340000152587891</v>
      </c>
      <c r="L354">
        <f t="shared" si="118"/>
        <v>2</v>
      </c>
      <c r="M354" s="1">
        <v>0.5</v>
      </c>
      <c r="N354">
        <f t="shared" si="119"/>
        <v>3.6</v>
      </c>
      <c r="O354" s="1">
        <v>20.282032012939453</v>
      </c>
      <c r="P354" s="1">
        <v>20.181921005249023</v>
      </c>
      <c r="Q354" s="1">
        <v>20.054584503173828</v>
      </c>
      <c r="R354" s="1">
        <v>409.95672607421875</v>
      </c>
      <c r="S354" s="1">
        <v>411.43331909179687</v>
      </c>
      <c r="T354" s="1">
        <v>7.1627044677734375</v>
      </c>
      <c r="U354" s="1">
        <v>7.7353663444519043</v>
      </c>
      <c r="V354" s="1">
        <v>30.400571823120117</v>
      </c>
      <c r="W354" s="1">
        <v>32.831539154052734</v>
      </c>
      <c r="X354" s="1">
        <v>599.6239013671875</v>
      </c>
      <c r="Y354" s="1">
        <v>8.9364483952522278E-2</v>
      </c>
      <c r="Z354" s="1">
        <v>9.4067879021167755E-2</v>
      </c>
      <c r="AA354" s="1">
        <v>101.34801483154297</v>
      </c>
      <c r="AB354" s="1">
        <v>-2.4975340366363525</v>
      </c>
      <c r="AC354" s="1">
        <v>-1.5061196871101856E-2</v>
      </c>
      <c r="AD354" s="1">
        <v>2.6517663151025772E-2</v>
      </c>
      <c r="AE354" s="1">
        <v>1.3940122444182634E-3</v>
      </c>
      <c r="AF354" s="1">
        <v>4.552953690290451E-2</v>
      </c>
      <c r="AG354" s="1">
        <v>2.0220400765538216E-3</v>
      </c>
      <c r="AH354" s="1">
        <v>1</v>
      </c>
      <c r="AI354" s="1">
        <v>0</v>
      </c>
      <c r="AJ354" s="1">
        <v>2</v>
      </c>
      <c r="AK354" s="1">
        <v>0</v>
      </c>
      <c r="AL354" s="1">
        <v>1</v>
      </c>
      <c r="AM354" s="1">
        <v>0.18999999761581421</v>
      </c>
      <c r="AN354" s="1">
        <v>111115</v>
      </c>
      <c r="AO354">
        <f t="shared" si="120"/>
        <v>0.48591887678497064</v>
      </c>
      <c r="AP354">
        <f t="shared" si="121"/>
        <v>2.8043649491771652E-4</v>
      </c>
      <c r="AQ354">
        <f t="shared" si="122"/>
        <v>293.331921005249</v>
      </c>
      <c r="AR354">
        <f t="shared" si="123"/>
        <v>293.43203201293943</v>
      </c>
      <c r="AS354">
        <f t="shared" si="124"/>
        <v>1.7872896789746573E-2</v>
      </c>
      <c r="AT354">
        <f t="shared" si="125"/>
        <v>-9.4860869066590942E-2</v>
      </c>
      <c r="AU354">
        <f t="shared" si="126"/>
        <v>2.3592941758255828</v>
      </c>
      <c r="AV354">
        <f t="shared" si="127"/>
        <v>23.279135558275286</v>
      </c>
      <c r="AW354">
        <f t="shared" si="128"/>
        <v>15.543769213823381</v>
      </c>
      <c r="AX354">
        <f t="shared" si="129"/>
        <v>20.181921005249023</v>
      </c>
      <c r="AY354">
        <f t="shared" si="130"/>
        <v>2.3731798216274012</v>
      </c>
      <c r="AZ354">
        <f t="shared" si="131"/>
        <v>1.7761952845361112E-2</v>
      </c>
      <c r="BA354">
        <f t="shared" si="132"/>
        <v>0.78396402300492996</v>
      </c>
      <c r="BB354">
        <f t="shared" si="133"/>
        <v>1.5892157986224711</v>
      </c>
      <c r="BC354">
        <f t="shared" si="134"/>
        <v>1.1109099597749691E-2</v>
      </c>
      <c r="BD354">
        <f t="shared" si="135"/>
        <v>48.16213307937393</v>
      </c>
      <c r="BE354">
        <f t="shared" si="136"/>
        <v>1.1550239984078607</v>
      </c>
      <c r="BF354">
        <f t="shared" si="137"/>
        <v>32.511634546310106</v>
      </c>
      <c r="BG354">
        <f t="shared" si="138"/>
        <v>411.74565109372259</v>
      </c>
      <c r="BH354">
        <f t="shared" si="139"/>
        <v>-6.5765026713313947E-4</v>
      </c>
    </row>
    <row r="355" spans="1:60" x14ac:dyDescent="0.25">
      <c r="A355" s="1">
        <v>125</v>
      </c>
      <c r="B355" s="1" t="s">
        <v>417</v>
      </c>
      <c r="C355" s="1">
        <v>12782.499999407679</v>
      </c>
      <c r="D355" s="1">
        <v>1</v>
      </c>
      <c r="E355">
        <f t="shared" si="112"/>
        <v>-0.82267343657153325</v>
      </c>
      <c r="F355">
        <f t="shared" si="113"/>
        <v>1.780029946477913E-2</v>
      </c>
      <c r="G355">
        <f t="shared" si="114"/>
        <v>474.52057227376883</v>
      </c>
      <c r="H355">
        <f t="shared" si="115"/>
        <v>0.27972583879784513</v>
      </c>
      <c r="I355">
        <f t="shared" si="116"/>
        <v>1.5756991678131498</v>
      </c>
      <c r="J355">
        <f t="shared" si="117"/>
        <v>20.088221990755557</v>
      </c>
      <c r="K355" s="1">
        <v>12.340000152587891</v>
      </c>
      <c r="L355">
        <f t="shared" si="118"/>
        <v>2</v>
      </c>
      <c r="M355" s="1">
        <v>0.5</v>
      </c>
      <c r="N355">
        <f t="shared" si="119"/>
        <v>3.6</v>
      </c>
      <c r="O355" s="1">
        <v>20.279855728149414</v>
      </c>
      <c r="P355" s="1">
        <v>20.183073043823242</v>
      </c>
      <c r="Q355" s="1">
        <v>20.056140899658203</v>
      </c>
      <c r="R355" s="1">
        <v>409.98968505859375</v>
      </c>
      <c r="S355" s="1">
        <v>411.44586181640625</v>
      </c>
      <c r="T355" s="1">
        <v>7.1622185707092285</v>
      </c>
      <c r="U355" s="1">
        <v>7.7334322929382324</v>
      </c>
      <c r="V355" s="1">
        <v>30.402000427246094</v>
      </c>
      <c r="W355" s="1">
        <v>32.827568054199219</v>
      </c>
      <c r="X355" s="1">
        <v>599.62188720703125</v>
      </c>
      <c r="Y355" s="1">
        <v>0.11954659968614578</v>
      </c>
      <c r="Z355" s="1">
        <v>0.1258385181427002</v>
      </c>
      <c r="AA355" s="1">
        <v>101.34757995605469</v>
      </c>
      <c r="AB355" s="1">
        <v>-2.4975340366363525</v>
      </c>
      <c r="AC355" s="1">
        <v>-1.5061196871101856E-2</v>
      </c>
      <c r="AD355" s="1">
        <v>2.6517663151025772E-2</v>
      </c>
      <c r="AE355" s="1">
        <v>1.3940122444182634E-3</v>
      </c>
      <c r="AF355" s="1">
        <v>4.552953690290451E-2</v>
      </c>
      <c r="AG355" s="1">
        <v>2.0220400765538216E-3</v>
      </c>
      <c r="AH355" s="1">
        <v>1</v>
      </c>
      <c r="AI355" s="1">
        <v>0</v>
      </c>
      <c r="AJ355" s="1">
        <v>2</v>
      </c>
      <c r="AK355" s="1">
        <v>0</v>
      </c>
      <c r="AL355" s="1">
        <v>1</v>
      </c>
      <c r="AM355" s="1">
        <v>0.18999999761581421</v>
      </c>
      <c r="AN355" s="1">
        <v>111115</v>
      </c>
      <c r="AO355">
        <f t="shared" si="120"/>
        <v>0.48591724456444285</v>
      </c>
      <c r="AP355">
        <f t="shared" si="121"/>
        <v>2.7972583879784513E-4</v>
      </c>
      <c r="AQ355">
        <f t="shared" si="122"/>
        <v>293.33307304382322</v>
      </c>
      <c r="AR355">
        <f t="shared" si="123"/>
        <v>293.42985572814939</v>
      </c>
      <c r="AS355">
        <f t="shared" si="124"/>
        <v>2.390931814709063E-2</v>
      </c>
      <c r="AT355">
        <f t="shared" si="125"/>
        <v>-9.4851053067685667E-2</v>
      </c>
      <c r="AU355">
        <f t="shared" si="126"/>
        <v>2.3594638154564427</v>
      </c>
      <c r="AV355">
        <f t="shared" si="127"/>
        <v>23.280909287419881</v>
      </c>
      <c r="AW355">
        <f t="shared" si="128"/>
        <v>15.547476994481649</v>
      </c>
      <c r="AX355">
        <f t="shared" si="129"/>
        <v>20.183073043823242</v>
      </c>
      <c r="AY355">
        <f t="shared" si="130"/>
        <v>2.3733488950832098</v>
      </c>
      <c r="AZ355">
        <f t="shared" si="131"/>
        <v>1.7712718439070584E-2</v>
      </c>
      <c r="BA355">
        <f t="shared" si="132"/>
        <v>0.7837646476432929</v>
      </c>
      <c r="BB355">
        <f t="shared" si="133"/>
        <v>1.5895842474399169</v>
      </c>
      <c r="BC355">
        <f t="shared" si="134"/>
        <v>1.1078284458912862E-2</v>
      </c>
      <c r="BD355">
        <f t="shared" si="135"/>
        <v>48.091511639308614</v>
      </c>
      <c r="BE355">
        <f t="shared" si="136"/>
        <v>1.153300145440538</v>
      </c>
      <c r="BF355">
        <f t="shared" si="137"/>
        <v>32.499756824626104</v>
      </c>
      <c r="BG355">
        <f t="shared" si="138"/>
        <v>411.75436435512057</v>
      </c>
      <c r="BH355">
        <f t="shared" si="139"/>
        <v>-6.4933584071485517E-4</v>
      </c>
    </row>
    <row r="356" spans="1:60" x14ac:dyDescent="0.25">
      <c r="A356" s="1" t="s">
        <v>9</v>
      </c>
      <c r="B356" s="1" t="s">
        <v>418</v>
      </c>
    </row>
    <row r="357" spans="1:60" x14ac:dyDescent="0.25">
      <c r="A357" s="1" t="s">
        <v>9</v>
      </c>
      <c r="B357" s="1" t="s">
        <v>419</v>
      </c>
    </row>
    <row r="358" spans="1:60" x14ac:dyDescent="0.25">
      <c r="A358" s="1" t="s">
        <v>9</v>
      </c>
      <c r="B358" s="1" t="s">
        <v>420</v>
      </c>
    </row>
    <row r="359" spans="1:60" x14ac:dyDescent="0.25">
      <c r="A359" s="1" t="s">
        <v>9</v>
      </c>
      <c r="B359" s="1" t="s">
        <v>421</v>
      </c>
    </row>
    <row r="360" spans="1:60" x14ac:dyDescent="0.25">
      <c r="A360" s="1" t="s">
        <v>9</v>
      </c>
      <c r="B360" s="1" t="s">
        <v>422</v>
      </c>
    </row>
    <row r="361" spans="1:60" x14ac:dyDescent="0.25">
      <c r="A361" s="1" t="s">
        <v>9</v>
      </c>
      <c r="B361" s="1" t="s">
        <v>423</v>
      </c>
    </row>
    <row r="362" spans="1:60" x14ac:dyDescent="0.25">
      <c r="A362" s="1" t="s">
        <v>9</v>
      </c>
      <c r="B362" s="1" t="s">
        <v>424</v>
      </c>
    </row>
    <row r="363" spans="1:60" x14ac:dyDescent="0.25">
      <c r="A363" s="1" t="s">
        <v>9</v>
      </c>
      <c r="B363" s="1" t="s">
        <v>425</v>
      </c>
    </row>
    <row r="364" spans="1:60" x14ac:dyDescent="0.25">
      <c r="A364" s="1" t="s">
        <v>9</v>
      </c>
      <c r="B364" s="1" t="s">
        <v>426</v>
      </c>
    </row>
    <row r="365" spans="1:60" x14ac:dyDescent="0.25">
      <c r="A365" s="1" t="s">
        <v>9</v>
      </c>
      <c r="B365" s="1" t="s">
        <v>427</v>
      </c>
    </row>
    <row r="366" spans="1:60" x14ac:dyDescent="0.25">
      <c r="A366" s="1">
        <v>126</v>
      </c>
      <c r="B366" s="1" t="s">
        <v>428</v>
      </c>
      <c r="C366" s="1">
        <v>14867.499999988824</v>
      </c>
      <c r="D366" s="1">
        <v>1</v>
      </c>
      <c r="E366">
        <f>(R366-S366*(1000-T366)/(1000-U366))*AO366</f>
        <v>-1.0762223531363346</v>
      </c>
      <c r="F366">
        <f>IF(AZ366&lt;&gt;0,1/(1/AZ366-1/N366),0)</f>
        <v>8.4839259438051033E-3</v>
      </c>
      <c r="G366">
        <f>((BC366-AP366/2)*S366-E366)/(BC366+AP366/2)</f>
        <v>594.8014797507675</v>
      </c>
      <c r="H366">
        <f>AP366*1000</f>
        <v>0.22004877963707883</v>
      </c>
      <c r="I366">
        <f>(AU366-BA366)</f>
        <v>2.5726261503942069</v>
      </c>
      <c r="J366">
        <f>(P366+AT366*D366)</f>
        <v>27.532171372169465</v>
      </c>
      <c r="K366" s="1">
        <v>13.069999694824219</v>
      </c>
      <c r="L366">
        <f>(K366*AI366+AJ366)</f>
        <v>2</v>
      </c>
      <c r="M366" s="1">
        <v>0.5</v>
      </c>
      <c r="N366">
        <f>L366*(M366+1)*(M366+1)/(M366*M366+1)</f>
        <v>3.6</v>
      </c>
      <c r="O366" s="1">
        <v>27.37957763671875</v>
      </c>
      <c r="P366" s="1">
        <v>27.638557434082031</v>
      </c>
      <c r="Q366" s="1">
        <v>27.057418823242187</v>
      </c>
      <c r="R366" s="1">
        <v>410.21719360351562</v>
      </c>
      <c r="S366" s="1">
        <v>412.36566162109375</v>
      </c>
      <c r="T366" s="1">
        <v>10.574705123901367</v>
      </c>
      <c r="U366" s="1">
        <v>11.049137115478516</v>
      </c>
      <c r="V366" s="1">
        <v>29.330970764160156</v>
      </c>
      <c r="W366" s="1">
        <v>30.602231979370117</v>
      </c>
      <c r="X366" s="1">
        <v>599.5084228515625</v>
      </c>
      <c r="Y366" s="1">
        <v>9.3504935503005981E-2</v>
      </c>
      <c r="Z366" s="1">
        <v>9.8426245152950287E-2</v>
      </c>
      <c r="AA366" s="1">
        <v>101.36001586914062</v>
      </c>
      <c r="AB366" s="1">
        <v>-0.51420271396636963</v>
      </c>
      <c r="AC366" s="1">
        <v>-8.7920673191547394E-2</v>
      </c>
      <c r="AD366" s="1">
        <v>1.6984423622488976E-2</v>
      </c>
      <c r="AE366" s="1">
        <v>7.5108197052031755E-4</v>
      </c>
      <c r="AF366" s="1">
        <v>1.3298126868903637E-2</v>
      </c>
      <c r="AG366" s="1">
        <v>1.3347167987376451E-3</v>
      </c>
      <c r="AH366" s="1">
        <v>0.66666668653488159</v>
      </c>
      <c r="AI366" s="1">
        <v>0</v>
      </c>
      <c r="AJ366" s="1">
        <v>2</v>
      </c>
      <c r="AK366" s="1">
        <v>0</v>
      </c>
      <c r="AL366" s="1">
        <v>1</v>
      </c>
      <c r="AM366" s="1">
        <v>0.18999999761581421</v>
      </c>
      <c r="AN366" s="1">
        <v>111115</v>
      </c>
      <c r="AO366">
        <f>X366*0.000001/(K366*0.0001)</f>
        <v>0.45869046430733323</v>
      </c>
      <c r="AP366">
        <f>(U366-T366)/(1000-U366)*AO366</f>
        <v>2.2004877963707883E-4</v>
      </c>
      <c r="AQ366">
        <f>(P366+273.15)</f>
        <v>300.78855743408201</v>
      </c>
      <c r="AR366">
        <f>(O366+273.15)</f>
        <v>300.52957763671873</v>
      </c>
      <c r="AS366">
        <f>(Y366*AK366+Z366*AL366)*AM366</f>
        <v>1.8700986344394099E-2</v>
      </c>
      <c r="AT366">
        <f>((AS366+0.00000010773*(AR366^4-AQ366^4))-AP366*44100)/(L366*0.92*2*29.3+0.00000043092*AQ366^3)</f>
        <v>-0.10638606191256683</v>
      </c>
      <c r="AU366">
        <f>0.61365*EXP(17.502*J366/(240.97+J366))</f>
        <v>3.6925668637594202</v>
      </c>
      <c r="AV366">
        <f>AU366*1000/AA366</f>
        <v>36.430211973591788</v>
      </c>
      <c r="AW366">
        <f>(AV366-U366)</f>
        <v>25.381074858113273</v>
      </c>
      <c r="AX366">
        <f>IF(D366,P366,(O366+P366)/2)</f>
        <v>27.638557434082031</v>
      </c>
      <c r="AY366">
        <f>0.61365*EXP(17.502*AX366/(240.97+AX366))</f>
        <v>3.71561032476288</v>
      </c>
      <c r="AZ366">
        <f>IF(AW366&lt;&gt;0,(1000-(AV366+U366)/2)/AW366*AP366,0)</f>
        <v>8.4639793399412262E-3</v>
      </c>
      <c r="BA366">
        <f>U366*AA366/1000</f>
        <v>1.1199407133652131</v>
      </c>
      <c r="BB366">
        <f>(AY366-BA366)</f>
        <v>2.5956696113976667</v>
      </c>
      <c r="BC366">
        <f>1/(1.6/F366+1.37/N366)</f>
        <v>5.2917755562419668E-3</v>
      </c>
      <c r="BD366">
        <f>G366*AA366*0.001</f>
        <v>60.289087426526123</v>
      </c>
      <c r="BE366">
        <f>G366/S366</f>
        <v>1.4424127300330518</v>
      </c>
      <c r="BF366">
        <f>(1-AP366*AA366/AU366/F366)*100</f>
        <v>28.803212644538768</v>
      </c>
      <c r="BG366">
        <f>(S366-E366/(N366/1.35))</f>
        <v>412.76924500351987</v>
      </c>
      <c r="BH366">
        <f>E366*BF366/100/BG366</f>
        <v>-7.50992513745238E-4</v>
      </c>
    </row>
    <row r="367" spans="1:60" x14ac:dyDescent="0.25">
      <c r="A367" s="1">
        <v>127</v>
      </c>
      <c r="B367" s="1" t="s">
        <v>429</v>
      </c>
      <c r="C367" s="1">
        <v>14872.99999986589</v>
      </c>
      <c r="D367" s="1">
        <v>1</v>
      </c>
      <c r="E367">
        <f>(R367-S367*(1000-T367)/(1000-U367))*AO367</f>
        <v>-1.3674144214709569</v>
      </c>
      <c r="F367">
        <f>IF(AZ367&lt;&gt;0,1/(1/AZ367-1/N367),0)</f>
        <v>8.0260445879016123E-3</v>
      </c>
      <c r="G367">
        <f>((BC367-AP367/2)*S367-E367)/(BC367+AP367/2)</f>
        <v>663.80250198785029</v>
      </c>
      <c r="H367">
        <f>AP367*1000</f>
        <v>0.20808192676036827</v>
      </c>
      <c r="I367">
        <f>(AU367-BA367)</f>
        <v>2.5712893783862167</v>
      </c>
      <c r="J367">
        <f>(P367+AT367*D367)</f>
        <v>27.51323863247363</v>
      </c>
      <c r="K367" s="1">
        <v>13.069999694824219</v>
      </c>
      <c r="L367">
        <f>(K367*AI367+AJ367)</f>
        <v>2</v>
      </c>
      <c r="M367" s="1">
        <v>0.5</v>
      </c>
      <c r="N367">
        <f>L367*(M367+1)*(M367+1)/(M367*M367+1)</f>
        <v>3.6</v>
      </c>
      <c r="O367" s="1">
        <v>27.379161834716797</v>
      </c>
      <c r="P367" s="1">
        <v>27.612661361694336</v>
      </c>
      <c r="Q367" s="1">
        <v>27.066888809204102</v>
      </c>
      <c r="R367" s="1">
        <v>410.2705078125</v>
      </c>
      <c r="S367" s="1">
        <v>413.06427001953125</v>
      </c>
      <c r="T367" s="1">
        <v>10.573258399963379</v>
      </c>
      <c r="U367" s="1">
        <v>11.021904945373535</v>
      </c>
      <c r="V367" s="1">
        <v>29.331718444824219</v>
      </c>
      <c r="W367" s="1">
        <v>30.531217575073242</v>
      </c>
      <c r="X367" s="1">
        <v>599.5042724609375</v>
      </c>
      <c r="Y367" s="1">
        <v>0.12479964643716812</v>
      </c>
      <c r="Z367" s="1">
        <v>0.13136805593967438</v>
      </c>
      <c r="AA367" s="1">
        <v>101.36085510253906</v>
      </c>
      <c r="AB367" s="1">
        <v>-0.51420271396636963</v>
      </c>
      <c r="AC367" s="1">
        <v>-8.7920673191547394E-2</v>
      </c>
      <c r="AD367" s="1">
        <v>1.6984423622488976E-2</v>
      </c>
      <c r="AE367" s="1">
        <v>7.5108197052031755E-4</v>
      </c>
      <c r="AF367" s="1">
        <v>1.3298126868903637E-2</v>
      </c>
      <c r="AG367" s="1">
        <v>1.3347167987376451E-3</v>
      </c>
      <c r="AH367" s="1">
        <v>0.66666668653488159</v>
      </c>
      <c r="AI367" s="1">
        <v>0</v>
      </c>
      <c r="AJ367" s="1">
        <v>2</v>
      </c>
      <c r="AK367" s="1">
        <v>0</v>
      </c>
      <c r="AL367" s="1">
        <v>1</v>
      </c>
      <c r="AM367" s="1">
        <v>0.18999999761581421</v>
      </c>
      <c r="AN367" s="1">
        <v>111115</v>
      </c>
      <c r="AO367">
        <f>X367*0.000001/(K367*0.0001)</f>
        <v>0.4586872887979821</v>
      </c>
      <c r="AP367">
        <f>(U367-T367)/(1000-U367)*AO367</f>
        <v>2.0808192676036828E-4</v>
      </c>
      <c r="AQ367">
        <f>(P367+273.15)</f>
        <v>300.76266136169431</v>
      </c>
      <c r="AR367">
        <f>(O367+273.15)</f>
        <v>300.52916183471677</v>
      </c>
      <c r="AS367">
        <f>(Y367*AK367+Z367*AL367)*AM367</f>
        <v>2.4959930315332279E-2</v>
      </c>
      <c r="AT367">
        <f>((AS367+0.00000010773*(AR367^4-AQ367^4))-AP367*44100)/(L367*0.92*2*29.3+0.00000043092*AQ367^3)</f>
        <v>-9.9422729220705983E-2</v>
      </c>
      <c r="AU367">
        <f>0.61365*EXP(17.502*J367/(240.97+J367))</f>
        <v>3.6884790885081826</v>
      </c>
      <c r="AV367">
        <f>AU367*1000/AA367</f>
        <v>36.38958140967565</v>
      </c>
      <c r="AW367">
        <f>(AV367-U367)</f>
        <v>25.367676464302114</v>
      </c>
      <c r="AX367">
        <f>IF(D367,P367,(O367+P367)/2)</f>
        <v>27.612661361694336</v>
      </c>
      <c r="AY367">
        <f>0.61365*EXP(17.502*AX367/(240.97+AX367))</f>
        <v>3.7099896531638645</v>
      </c>
      <c r="AZ367">
        <f>IF(AW367&lt;&gt;0,(1000-(AV367+U367)/2)/AW367*AP367,0)</f>
        <v>8.0081906725110591E-3</v>
      </c>
      <c r="BA367">
        <f>U367*AA367/1000</f>
        <v>1.1171897101219657</v>
      </c>
      <c r="BB367">
        <f>(AY367-BA367)</f>
        <v>2.5927999430418991</v>
      </c>
      <c r="BC367">
        <f>1/(1.6/F367+1.37/N367)</f>
        <v>5.0067201767531704E-3</v>
      </c>
      <c r="BD367">
        <f>G367*AA367*0.001</f>
        <v>67.283589220693401</v>
      </c>
      <c r="BE367">
        <f>G367/S367</f>
        <v>1.6070199002118077</v>
      </c>
      <c r="BF367">
        <f>(1-AP367*AA367/AU367/F367)*100</f>
        <v>28.75477987953975</v>
      </c>
      <c r="BG367">
        <f>(S367-E367/(N367/1.35))</f>
        <v>413.57705042758283</v>
      </c>
      <c r="BH367">
        <f>E367*BF367/100/BG367</f>
        <v>-9.5072249905680931E-4</v>
      </c>
    </row>
    <row r="368" spans="1:60" x14ac:dyDescent="0.25">
      <c r="A368" s="1">
        <v>128</v>
      </c>
      <c r="B368" s="1" t="s">
        <v>430</v>
      </c>
      <c r="C368" s="1">
        <v>14877.999999754131</v>
      </c>
      <c r="D368" s="1">
        <v>1</v>
      </c>
      <c r="E368">
        <f>(R368-S368*(1000-T368)/(1000-U368))*AO368</f>
        <v>-1.5198842021511076</v>
      </c>
      <c r="F368">
        <f>IF(AZ368&lt;&gt;0,1/(1/AZ368-1/N368),0)</f>
        <v>8.2519440620669477E-3</v>
      </c>
      <c r="G368">
        <f>((BC368-AP368/2)*S368-E368)/(BC368+AP368/2)</f>
        <v>685.71461476014792</v>
      </c>
      <c r="H368">
        <f>AP368*1000</f>
        <v>0.21373508821248138</v>
      </c>
      <c r="I368">
        <f>(AU368-BA368)</f>
        <v>2.5690540793783256</v>
      </c>
      <c r="J368">
        <f>(P368+AT368*D368)</f>
        <v>27.499103871579564</v>
      </c>
      <c r="K368" s="1">
        <v>13.069999694824219</v>
      </c>
      <c r="L368">
        <f>(K368*AI368+AJ368)</f>
        <v>2</v>
      </c>
      <c r="M368" s="1">
        <v>0.5</v>
      </c>
      <c r="N368">
        <f>L368*(M368+1)*(M368+1)/(M368*M368+1)</f>
        <v>3.6</v>
      </c>
      <c r="O368" s="1">
        <v>27.378650665283203</v>
      </c>
      <c r="P368" s="1">
        <v>27.599382400512695</v>
      </c>
      <c r="Q368" s="1">
        <v>27.059963226318359</v>
      </c>
      <c r="R368" s="1">
        <v>410.1356201171875</v>
      </c>
      <c r="S368" s="1">
        <v>413.25665283203125</v>
      </c>
      <c r="T368" s="1">
        <v>10.553031921386719</v>
      </c>
      <c r="U368" s="1">
        <v>11.013877868652344</v>
      </c>
      <c r="V368" s="1">
        <v>29.236782073974609</v>
      </c>
      <c r="W368" s="1">
        <v>30.509677886962891</v>
      </c>
      <c r="X368" s="1">
        <v>599.495361328125</v>
      </c>
      <c r="Y368" s="1">
        <v>0.11210197955369949</v>
      </c>
      <c r="Z368" s="1">
        <v>0.11800208687782288</v>
      </c>
      <c r="AA368" s="1">
        <v>101.36082458496094</v>
      </c>
      <c r="AB368" s="1">
        <v>-0.51420271396636963</v>
      </c>
      <c r="AC368" s="1">
        <v>-8.7920673191547394E-2</v>
      </c>
      <c r="AD368" s="1">
        <v>1.6984423622488976E-2</v>
      </c>
      <c r="AE368" s="1">
        <v>7.5108197052031755E-4</v>
      </c>
      <c r="AF368" s="1">
        <v>1.3298126868903637E-2</v>
      </c>
      <c r="AG368" s="1">
        <v>1.3347167987376451E-3</v>
      </c>
      <c r="AH368" s="1">
        <v>1</v>
      </c>
      <c r="AI368" s="1">
        <v>0</v>
      </c>
      <c r="AJ368" s="1">
        <v>2</v>
      </c>
      <c r="AK368" s="1">
        <v>0</v>
      </c>
      <c r="AL368" s="1">
        <v>1</v>
      </c>
      <c r="AM368" s="1">
        <v>0.18999999761581421</v>
      </c>
      <c r="AN368" s="1">
        <v>111115</v>
      </c>
      <c r="AO368">
        <f>X368*0.000001/(K368*0.0001)</f>
        <v>0.4586804707926106</v>
      </c>
      <c r="AP368">
        <f>(U368-T368)/(1000-U368)*AO368</f>
        <v>2.1373508821248137E-4</v>
      </c>
      <c r="AQ368">
        <f>(P368+273.15)</f>
        <v>300.74938240051267</v>
      </c>
      <c r="AR368">
        <f>(O368+273.15)</f>
        <v>300.52865066528318</v>
      </c>
      <c r="AS368">
        <f>(Y368*AK368+Z368*AL368)*AM368</f>
        <v>2.2420396225447448E-2</v>
      </c>
      <c r="AT368">
        <f>((AS368+0.00000010773*(AR368^4-AQ368^4))-AP368*44100)/(L368*0.92*2*29.3+0.00000043092*AQ368^3)</f>
        <v>-0.10027852893313174</v>
      </c>
      <c r="AU368">
        <f>0.61365*EXP(17.502*J368/(240.97+J368))</f>
        <v>3.6854298220229795</v>
      </c>
      <c r="AV368">
        <f>AU368*1000/AA368</f>
        <v>36.359509081675249</v>
      </c>
      <c r="AW368">
        <f>(AV368-U368)</f>
        <v>25.345631213022905</v>
      </c>
      <c r="AX368">
        <f>IF(D368,P368,(O368+P368)/2)</f>
        <v>27.599382400512695</v>
      </c>
      <c r="AY368">
        <f>0.61365*EXP(17.502*AX368/(240.97+AX368))</f>
        <v>3.7071103698304322</v>
      </c>
      <c r="AZ368">
        <f>IF(AW368&lt;&gt;0,(1000-(AV368+U368)/2)/AW368*AP368,0)</f>
        <v>8.2330721590349147E-3</v>
      </c>
      <c r="BA368">
        <f>U368*AA368/1000</f>
        <v>1.1163757426446537</v>
      </c>
      <c r="BB368">
        <f>(AY368-BA368)</f>
        <v>2.5907346271857783</v>
      </c>
      <c r="BC368">
        <f>1/(1.6/F368+1.37/N368)</f>
        <v>5.1473623006481209E-3</v>
      </c>
      <c r="BD368">
        <f>G368*AA368*0.001</f>
        <v>69.504598782047424</v>
      </c>
      <c r="BE368">
        <f>G368/S368</f>
        <v>1.6592947991544074</v>
      </c>
      <c r="BF368">
        <f>(1-AP368*AA368/AU368/F368)*100</f>
        <v>28.763669754753984</v>
      </c>
      <c r="BG368">
        <f>(S368-E368/(N368/1.35))</f>
        <v>413.82660940783791</v>
      </c>
      <c r="BH368">
        <f>E368*BF368/100/BG368</f>
        <v>-1.0564194341852343E-3</v>
      </c>
    </row>
    <row r="369" spans="1:60" x14ac:dyDescent="0.25">
      <c r="A369" s="1">
        <v>129</v>
      </c>
      <c r="B369" s="1" t="s">
        <v>431</v>
      </c>
      <c r="C369" s="1">
        <v>14882.999999642372</v>
      </c>
      <c r="D369" s="1">
        <v>1</v>
      </c>
      <c r="E369">
        <f>(R369-S369*(1000-T369)/(1000-U369))*AO369</f>
        <v>-1.547797168691625</v>
      </c>
      <c r="F369">
        <f>IF(AZ369&lt;&gt;0,1/(1/AZ369-1/N369),0)</f>
        <v>8.2750259475955941E-3</v>
      </c>
      <c r="G369">
        <f>((BC369-AP369/2)*S369-E369)/(BC369+AP369/2)</f>
        <v>690.19771699900423</v>
      </c>
      <c r="H369">
        <f>AP369*1000</f>
        <v>0.21419713613546076</v>
      </c>
      <c r="I369">
        <f>(AU369-BA369)</f>
        <v>2.5674629980968589</v>
      </c>
      <c r="J369">
        <f>(P369+AT369*D369)</f>
        <v>27.491124645549611</v>
      </c>
      <c r="K369" s="1">
        <v>13.069999694824219</v>
      </c>
      <c r="L369">
        <f>(K369*AI369+AJ369)</f>
        <v>2</v>
      </c>
      <c r="M369" s="1">
        <v>0.5</v>
      </c>
      <c r="N369">
        <f>L369*(M369+1)*(M369+1)/(M369*M369+1)</f>
        <v>3.6</v>
      </c>
      <c r="O369" s="1">
        <v>27.37504768371582</v>
      </c>
      <c r="P369" s="1">
        <v>27.59117317199707</v>
      </c>
      <c r="Q369" s="1">
        <v>27.035263061523438</v>
      </c>
      <c r="R369" s="1">
        <v>410.05068969726562</v>
      </c>
      <c r="S369" s="1">
        <v>413.23226928710937</v>
      </c>
      <c r="T369" s="1">
        <v>10.550761222839355</v>
      </c>
      <c r="U369" s="1">
        <v>11.012618064880371</v>
      </c>
      <c r="V369" s="1">
        <v>29.232654571533203</v>
      </c>
      <c r="W369" s="1">
        <v>30.509220123291016</v>
      </c>
      <c r="X369" s="1">
        <v>599.47711181640625</v>
      </c>
      <c r="Y369" s="1">
        <v>8.1516847014427185E-2</v>
      </c>
      <c r="Z369" s="1">
        <v>8.5807204246520996E-2</v>
      </c>
      <c r="AA369" s="1">
        <v>101.36067962646484</v>
      </c>
      <c r="AB369" s="1">
        <v>-0.51420271396636963</v>
      </c>
      <c r="AC369" s="1">
        <v>-8.7920673191547394E-2</v>
      </c>
      <c r="AD369" s="1">
        <v>1.6984423622488976E-2</v>
      </c>
      <c r="AE369" s="1">
        <v>7.5108197052031755E-4</v>
      </c>
      <c r="AF369" s="1">
        <v>1.3298126868903637E-2</v>
      </c>
      <c r="AG369" s="1">
        <v>1.3347167987376451E-3</v>
      </c>
      <c r="AH369" s="1">
        <v>1</v>
      </c>
      <c r="AI369" s="1">
        <v>0</v>
      </c>
      <c r="AJ369" s="1">
        <v>2</v>
      </c>
      <c r="AK369" s="1">
        <v>0</v>
      </c>
      <c r="AL369" s="1">
        <v>1</v>
      </c>
      <c r="AM369" s="1">
        <v>0.18999999761581421</v>
      </c>
      <c r="AN369" s="1">
        <v>111115</v>
      </c>
      <c r="AO369">
        <f>X369*0.000001/(K369*0.0001)</f>
        <v>0.45866650789119906</v>
      </c>
      <c r="AP369">
        <f>(U369-T369)/(1000-U369)*AO369</f>
        <v>2.1419713613546077E-4</v>
      </c>
      <c r="AQ369">
        <f>(P369+273.15)</f>
        <v>300.74117317199705</v>
      </c>
      <c r="AR369">
        <f>(O369+273.15)</f>
        <v>300.5250476837158</v>
      </c>
      <c r="AS369">
        <f>(Y369*AK369+Z369*AL369)*AM369</f>
        <v>1.6303368602258672E-2</v>
      </c>
      <c r="AT369">
        <f>((AS369+0.00000010773*(AR369^4-AQ369^4))-AP369*44100)/(L369*0.92*2*29.3+0.00000043092*AQ369^3)</f>
        <v>-0.10004852644745761</v>
      </c>
      <c r="AU369">
        <f>0.61365*EXP(17.502*J369/(240.97+J369))</f>
        <v>3.6837094496198173</v>
      </c>
      <c r="AV369">
        <f>AU369*1000/AA369</f>
        <v>36.342588301450341</v>
      </c>
      <c r="AW369">
        <f>(AV369-U369)</f>
        <v>25.32997023656997</v>
      </c>
      <c r="AX369">
        <f>IF(D369,P369,(O369+P369)/2)</f>
        <v>27.59117317199707</v>
      </c>
      <c r="AY369">
        <f>0.61365*EXP(17.502*AX369/(240.97+AX369))</f>
        <v>3.705331334540062</v>
      </c>
      <c r="AZ369">
        <f>IF(AW369&lt;&gt;0,(1000-(AV369+U369)/2)/AW369*AP369,0)</f>
        <v>8.2560484434028823E-3</v>
      </c>
      <c r="BA369">
        <f>U369*AA369/1000</f>
        <v>1.1162464515229584</v>
      </c>
      <c r="BB369">
        <f>(AY369-BA369)</f>
        <v>2.5890848830171036</v>
      </c>
      <c r="BC369">
        <f>1/(1.6/F369+1.37/N369)</f>
        <v>5.161731938073762E-3</v>
      </c>
      <c r="BD369">
        <f>G369*AA369*0.001</f>
        <v>69.958909671653515</v>
      </c>
      <c r="BE369">
        <f>G369/S369</f>
        <v>1.6702415767038323</v>
      </c>
      <c r="BF369">
        <f>(1-AP369*AA369/AU369/F369)*100</f>
        <v>28.775658718351071</v>
      </c>
      <c r="BG369">
        <f>(S369-E369/(N369/1.35))</f>
        <v>413.81269322536872</v>
      </c>
      <c r="BH369">
        <f>E369*BF369/100/BG369</f>
        <v>-1.0763053869699377E-3</v>
      </c>
    </row>
    <row r="370" spans="1:60" x14ac:dyDescent="0.25">
      <c r="A370" s="1">
        <v>130</v>
      </c>
      <c r="B370" s="1" t="s">
        <v>432</v>
      </c>
      <c r="C370" s="1">
        <v>14888.499999519438</v>
      </c>
      <c r="D370" s="1">
        <v>1</v>
      </c>
      <c r="E370">
        <f>(R370-S370*(1000-T370)/(1000-U370))*AO370</f>
        <v>-1.5577999289624882</v>
      </c>
      <c r="F370">
        <f>IF(AZ370&lt;&gt;0,1/(1/AZ370-1/N370),0)</f>
        <v>8.2714885808777977E-3</v>
      </c>
      <c r="G370">
        <f>((BC370-AP370/2)*S370-E370)/(BC370+AP370/2)</f>
        <v>692.20324009922956</v>
      </c>
      <c r="H370">
        <f>AP370*1000</f>
        <v>0.21399139574350734</v>
      </c>
      <c r="I370">
        <f>(AU370-BA370)</f>
        <v>2.5661148743230795</v>
      </c>
      <c r="J370">
        <f>(P370+AT370*D370)</f>
        <v>27.483287852229697</v>
      </c>
      <c r="K370" s="1">
        <v>13.069999694824219</v>
      </c>
      <c r="L370">
        <f>(K370*AI370+AJ370)</f>
        <v>2</v>
      </c>
      <c r="M370" s="1">
        <v>0.5</v>
      </c>
      <c r="N370">
        <f>L370*(M370+1)*(M370+1)/(M370*M370+1)</f>
        <v>3.6</v>
      </c>
      <c r="O370" s="1">
        <v>27.366647720336914</v>
      </c>
      <c r="P370" s="1">
        <v>27.583354949951172</v>
      </c>
      <c r="Q370" s="1">
        <v>27.027360916137695</v>
      </c>
      <c r="R370" s="1">
        <v>409.99624633789062</v>
      </c>
      <c r="S370" s="1">
        <v>413.19979858398437</v>
      </c>
      <c r="T370" s="1">
        <v>10.547857284545898</v>
      </c>
      <c r="U370" s="1">
        <v>11.00926685333252</v>
      </c>
      <c r="V370" s="1">
        <v>29.234775543212891</v>
      </c>
      <c r="W370" s="1">
        <v>30.51373291015625</v>
      </c>
      <c r="X370" s="1">
        <v>599.48388671875</v>
      </c>
      <c r="Y370" s="1">
        <v>5.8538384735584259E-2</v>
      </c>
      <c r="Z370" s="1">
        <v>6.1619352549314499E-2</v>
      </c>
      <c r="AA370" s="1">
        <v>101.36057281494141</v>
      </c>
      <c r="AB370" s="1">
        <v>-0.51420271396636963</v>
      </c>
      <c r="AC370" s="1">
        <v>-8.7920673191547394E-2</v>
      </c>
      <c r="AD370" s="1">
        <v>1.6984423622488976E-2</v>
      </c>
      <c r="AE370" s="1">
        <v>7.5108197052031755E-4</v>
      </c>
      <c r="AF370" s="1">
        <v>1.3298126868903637E-2</v>
      </c>
      <c r="AG370" s="1">
        <v>1.3347167987376451E-3</v>
      </c>
      <c r="AH370" s="1">
        <v>1</v>
      </c>
      <c r="AI370" s="1">
        <v>0</v>
      </c>
      <c r="AJ370" s="1">
        <v>2</v>
      </c>
      <c r="AK370" s="1">
        <v>0</v>
      </c>
      <c r="AL370" s="1">
        <v>1</v>
      </c>
      <c r="AM370" s="1">
        <v>0.18999999761581421</v>
      </c>
      <c r="AN370" s="1">
        <v>111115</v>
      </c>
      <c r="AO370">
        <f>X370*0.000001/(K370*0.0001)</f>
        <v>0.45867169144322811</v>
      </c>
      <c r="AP370">
        <f>(U370-T370)/(1000-U370)*AO370</f>
        <v>2.1399139574350735E-4</v>
      </c>
      <c r="AQ370">
        <f>(P370+273.15)</f>
        <v>300.73335494995115</v>
      </c>
      <c r="AR370">
        <f>(O370+273.15)</f>
        <v>300.51664772033689</v>
      </c>
      <c r="AS370">
        <f>(Y370*AK370+Z370*AL370)*AM370</f>
        <v>1.170767683745777E-2</v>
      </c>
      <c r="AT370">
        <f>((AS370+0.00000010773*(AR370^4-AQ370^4))-AP370*44100)/(L370*0.92*2*29.3+0.00000043092*AQ370^3)</f>
        <v>-0.10006709772147464</v>
      </c>
      <c r="AU370">
        <f>0.61365*EXP(17.502*J370/(240.97+J370))</f>
        <v>3.6820204688494109</v>
      </c>
      <c r="AV370">
        <f>AU370*1000/AA370</f>
        <v>36.325963504289213</v>
      </c>
      <c r="AW370">
        <f>(AV370-U370)</f>
        <v>25.316696650956693</v>
      </c>
      <c r="AX370">
        <f>IF(D370,P370,(O370+P370)/2)</f>
        <v>27.583354949951172</v>
      </c>
      <c r="AY370">
        <f>0.61365*EXP(17.502*AX370/(240.97+AX370))</f>
        <v>3.7036377275859187</v>
      </c>
      <c r="AZ370">
        <f>IF(AW370&lt;&gt;0,(1000-(AV370+U370)/2)/AW370*AP370,0)</f>
        <v>8.252527279445766E-3</v>
      </c>
      <c r="BA370">
        <f>U370*AA370/1000</f>
        <v>1.1159055945263316</v>
      </c>
      <c r="BB370">
        <f>(AY370-BA370)</f>
        <v>2.5877321330595873</v>
      </c>
      <c r="BC370">
        <f>1/(1.6/F370+1.37/N370)</f>
        <v>5.1595297591709522E-3</v>
      </c>
      <c r="BD370">
        <f>G370*AA370*0.001</f>
        <v>70.162116920816331</v>
      </c>
      <c r="BE370">
        <f>G370/S370</f>
        <v>1.6752264702726778</v>
      </c>
      <c r="BF370">
        <f>(1-AP370*AA370/AU370/F370)*100</f>
        <v>28.781061785043605</v>
      </c>
      <c r="BG370">
        <f>(S370-E370/(N370/1.35))</f>
        <v>413.78397355734529</v>
      </c>
      <c r="BH370">
        <f>E370*BF370/100/BG370</f>
        <v>-1.0835396938831013E-3</v>
      </c>
    </row>
    <row r="371" spans="1:60" x14ac:dyDescent="0.25">
      <c r="A371" s="1" t="s">
        <v>9</v>
      </c>
      <c r="B371" s="1" t="s">
        <v>433</v>
      </c>
    </row>
    <row r="372" spans="1:60" x14ac:dyDescent="0.25">
      <c r="A372" s="1" t="s">
        <v>9</v>
      </c>
      <c r="B372" s="1" t="s">
        <v>434</v>
      </c>
    </row>
    <row r="373" spans="1:60" x14ac:dyDescent="0.25">
      <c r="A373" s="1" t="s">
        <v>9</v>
      </c>
      <c r="B373" s="1" t="s">
        <v>435</v>
      </c>
    </row>
    <row r="374" spans="1:60" x14ac:dyDescent="0.25">
      <c r="A374" s="1" t="s">
        <v>9</v>
      </c>
      <c r="B374" s="1" t="s">
        <v>436</v>
      </c>
    </row>
    <row r="375" spans="1:60" x14ac:dyDescent="0.25">
      <c r="A375" s="1" t="s">
        <v>9</v>
      </c>
      <c r="B375" s="1" t="s">
        <v>437</v>
      </c>
    </row>
    <row r="376" spans="1:60" x14ac:dyDescent="0.25">
      <c r="A376" s="1" t="s">
        <v>9</v>
      </c>
      <c r="B376" s="1" t="s">
        <v>438</v>
      </c>
    </row>
    <row r="377" spans="1:60" x14ac:dyDescent="0.25">
      <c r="A377" s="1" t="s">
        <v>9</v>
      </c>
      <c r="B377" s="1" t="s">
        <v>439</v>
      </c>
    </row>
    <row r="378" spans="1:60" x14ac:dyDescent="0.25">
      <c r="A378" s="1" t="s">
        <v>9</v>
      </c>
      <c r="B378" s="1" t="s">
        <v>440</v>
      </c>
    </row>
    <row r="379" spans="1:60" x14ac:dyDescent="0.25">
      <c r="A379" s="1" t="s">
        <v>9</v>
      </c>
      <c r="B379" s="1" t="s">
        <v>441</v>
      </c>
    </row>
    <row r="380" spans="1:60" x14ac:dyDescent="0.25">
      <c r="A380" s="1">
        <v>131</v>
      </c>
      <c r="B380" s="1" t="s">
        <v>442</v>
      </c>
      <c r="C380" s="1">
        <v>15258.499999988824</v>
      </c>
      <c r="D380" s="1">
        <v>1</v>
      </c>
      <c r="E380">
        <f>(R380-S380*(1000-T380)/(1000-U380))*AO380</f>
        <v>-1.9384535227711066</v>
      </c>
      <c r="F380">
        <f>IF(AZ380&lt;&gt;0,1/(1/AZ380-1/N380),0)</f>
        <v>9.3878964695466981E-3</v>
      </c>
      <c r="G380">
        <f>((BC380-AP380/2)*S380-E380)/(BC380+AP380/2)</f>
        <v>722.94024125607598</v>
      </c>
      <c r="H380">
        <f>AP380*1000</f>
        <v>0.24211427777851244</v>
      </c>
      <c r="I380">
        <f>(AU380-BA380)</f>
        <v>2.5585983126278227</v>
      </c>
      <c r="J380">
        <f>(P380+AT380*D380)</f>
        <v>27.52354741605491</v>
      </c>
      <c r="K380" s="1">
        <v>16.850000381469727</v>
      </c>
      <c r="L380">
        <f>(K380*AI380+AJ380)</f>
        <v>2</v>
      </c>
      <c r="M380" s="1">
        <v>0.5</v>
      </c>
      <c r="N380">
        <f>L380*(M380+1)*(M380+1)/(M380*M380+1)</f>
        <v>3.6</v>
      </c>
      <c r="O380" s="1">
        <v>27.389177322387695</v>
      </c>
      <c r="P380" s="1">
        <v>27.636974334716797</v>
      </c>
      <c r="Q380" s="1">
        <v>27.056921005249023</v>
      </c>
      <c r="R380" s="1">
        <v>410.19970703125</v>
      </c>
      <c r="S380" s="1">
        <v>415.36563110351562</v>
      </c>
      <c r="T380" s="1">
        <v>10.495993614196777</v>
      </c>
      <c r="U380" s="1">
        <v>11.168926239013672</v>
      </c>
      <c r="V380" s="1">
        <v>29.055622100830078</v>
      </c>
      <c r="W380" s="1">
        <v>30.918142318725586</v>
      </c>
      <c r="X380" s="1">
        <v>599.47467041015625</v>
      </c>
      <c r="Y380" s="1">
        <v>9.6084438264369965E-2</v>
      </c>
      <c r="Z380" s="1">
        <v>0.10114151239395142</v>
      </c>
      <c r="AA380" s="1">
        <v>101.36212158203125</v>
      </c>
      <c r="AB380" s="1">
        <v>-0.41258984804153442</v>
      </c>
      <c r="AC380" s="1">
        <v>-8.6635075509548187E-2</v>
      </c>
      <c r="AD380" s="1">
        <v>3.4626096487045288E-2</v>
      </c>
      <c r="AE380" s="1">
        <v>4.9506366485729814E-4</v>
      </c>
      <c r="AF380" s="1">
        <v>1.3963715173304081E-2</v>
      </c>
      <c r="AG380" s="1">
        <v>9.0635317610576749E-4</v>
      </c>
      <c r="AH380" s="1">
        <v>0.3333333432674408</v>
      </c>
      <c r="AI380" s="1">
        <v>0</v>
      </c>
      <c r="AJ380" s="1">
        <v>2</v>
      </c>
      <c r="AK380" s="1">
        <v>0</v>
      </c>
      <c r="AL380" s="1">
        <v>1</v>
      </c>
      <c r="AM380" s="1">
        <v>0.18999999761581421</v>
      </c>
      <c r="AN380" s="1">
        <v>111115</v>
      </c>
      <c r="AO380">
        <f>X380*0.000001/(K380*0.0001)</f>
        <v>0.35577130969647347</v>
      </c>
      <c r="AP380">
        <f>(U380-T380)/(1000-U380)*AO380</f>
        <v>2.4211427777851244E-4</v>
      </c>
      <c r="AQ380">
        <f>(P380+273.15)</f>
        <v>300.78697433471677</v>
      </c>
      <c r="AR380">
        <f>(O380+273.15)</f>
        <v>300.53917732238767</v>
      </c>
      <c r="AS380">
        <f>(Y380*AK380+Z380*AL380)*AM380</f>
        <v>1.9216887113710612E-2</v>
      </c>
      <c r="AT380">
        <f>((AS380+0.00000010773*(AR380^4-AQ380^4))-AP380*44100)/(L380*0.92*2*29.3+0.00000043092*AQ380^3)</f>
        <v>-0.11342691866188788</v>
      </c>
      <c r="AU380">
        <f>0.61365*EXP(17.502*J380/(240.97+J380))</f>
        <v>3.6907043720074655</v>
      </c>
      <c r="AV380">
        <f>AU380*1000/AA380</f>
        <v>36.411080533872003</v>
      </c>
      <c r="AW380">
        <f>(AV380-U380)</f>
        <v>25.242154294858331</v>
      </c>
      <c r="AX380">
        <f>IF(D380,P380,(O380+P380)/2)</f>
        <v>27.636974334716797</v>
      </c>
      <c r="AY380">
        <f>0.61365*EXP(17.502*AX380/(240.97+AX380))</f>
        <v>3.7152665042614976</v>
      </c>
      <c r="AZ380">
        <f>IF(AW380&lt;&gt;0,(1000-(AV380+U380)/2)/AW380*AP380,0)</f>
        <v>9.363478866714613E-3</v>
      </c>
      <c r="BA380">
        <f>U380*AA380/1000</f>
        <v>1.1321060593796428</v>
      </c>
      <c r="BB380">
        <f>(AY380-BA380)</f>
        <v>2.5831604448818548</v>
      </c>
      <c r="BC380">
        <f>1/(1.6/F380+1.37/N380)</f>
        <v>5.8543631731802319E-3</v>
      </c>
      <c r="BD380">
        <f>G380*AA380*0.001</f>
        <v>73.278756630741384</v>
      </c>
      <c r="BE380">
        <f>G380/S380</f>
        <v>1.7404912374079113</v>
      </c>
      <c r="BF380">
        <f>(1-AP380*AA380/AU380/F380)*100</f>
        <v>29.16978789354814</v>
      </c>
      <c r="BG380">
        <f>(S380-E380/(N380/1.35))</f>
        <v>416.09255117455479</v>
      </c>
      <c r="BH380">
        <f>E380*BF380/100/BG380</f>
        <v>-1.3589351201101774E-3</v>
      </c>
    </row>
    <row r="381" spans="1:60" x14ac:dyDescent="0.25">
      <c r="A381" s="1">
        <v>132</v>
      </c>
      <c r="B381" s="1" t="s">
        <v>443</v>
      </c>
      <c r="C381" s="1">
        <v>15263.499999877065</v>
      </c>
      <c r="D381" s="1">
        <v>1</v>
      </c>
      <c r="E381">
        <f>(R381-S381*(1000-T381)/(1000-U381))*AO381</f>
        <v>-2.0348597159444335</v>
      </c>
      <c r="F381">
        <f>IF(AZ381&lt;&gt;0,1/(1/AZ381-1/N381),0)</f>
        <v>9.3875480153557504E-3</v>
      </c>
      <c r="G381">
        <f>((BC381-AP381/2)*S381-E381)/(BC381+AP381/2)</f>
        <v>739.01550788419138</v>
      </c>
      <c r="H381">
        <f>AP381*1000</f>
        <v>0.24219731480011794</v>
      </c>
      <c r="I381">
        <f>(AU381-BA381)</f>
        <v>2.5595675813921943</v>
      </c>
      <c r="J381">
        <f>(P381+AT381*D381)</f>
        <v>27.526399796617792</v>
      </c>
      <c r="K381" s="1">
        <v>16.850000381469727</v>
      </c>
      <c r="L381">
        <f>(K381*AI381+AJ381)</f>
        <v>2</v>
      </c>
      <c r="M381" s="1">
        <v>0.5</v>
      </c>
      <c r="N381">
        <f>L381*(M381+1)*(M381+1)/(M381*M381+1)</f>
        <v>3.6</v>
      </c>
      <c r="O381" s="1">
        <v>27.394294738769531</v>
      </c>
      <c r="P381" s="1">
        <v>27.639570236206055</v>
      </c>
      <c r="Q381" s="1">
        <v>27.069004058837891</v>
      </c>
      <c r="R381" s="1">
        <v>409.86407470703125</v>
      </c>
      <c r="S381" s="1">
        <v>415.30075073242187</v>
      </c>
      <c r="T381" s="1">
        <v>10.492294311523437</v>
      </c>
      <c r="U381" s="1">
        <v>11.165438652038574</v>
      </c>
      <c r="V381" s="1">
        <v>29.0380859375</v>
      </c>
      <c r="W381" s="1">
        <v>30.900842666625977</v>
      </c>
      <c r="X381" s="1">
        <v>599.4937744140625</v>
      </c>
      <c r="Y381" s="1">
        <v>0.12042424827814102</v>
      </c>
      <c r="Z381" s="1">
        <v>0.12676236033439636</v>
      </c>
      <c r="AA381" s="1">
        <v>101.36213684082031</v>
      </c>
      <c r="AB381" s="1">
        <v>-0.41258984804153442</v>
      </c>
      <c r="AC381" s="1">
        <v>-8.6635075509548187E-2</v>
      </c>
      <c r="AD381" s="1">
        <v>3.4626096487045288E-2</v>
      </c>
      <c r="AE381" s="1">
        <v>4.9506366485729814E-4</v>
      </c>
      <c r="AF381" s="1">
        <v>1.3963715173304081E-2</v>
      </c>
      <c r="AG381" s="1">
        <v>9.0635317610576749E-4</v>
      </c>
      <c r="AH381" s="1">
        <v>1</v>
      </c>
      <c r="AI381" s="1">
        <v>0</v>
      </c>
      <c r="AJ381" s="1">
        <v>2</v>
      </c>
      <c r="AK381" s="1">
        <v>0</v>
      </c>
      <c r="AL381" s="1">
        <v>1</v>
      </c>
      <c r="AM381" s="1">
        <v>0.18999999761581421</v>
      </c>
      <c r="AN381" s="1">
        <v>111115</v>
      </c>
      <c r="AO381">
        <f>X381*0.000001/(K381*0.0001)</f>
        <v>0.35578264738399501</v>
      </c>
      <c r="AP381">
        <f>(U381-T381)/(1000-U381)*AO381</f>
        <v>2.4219731480011795E-4</v>
      </c>
      <c r="AQ381">
        <f>(P381+273.15)</f>
        <v>300.78957023620603</v>
      </c>
      <c r="AR381">
        <f>(O381+273.15)</f>
        <v>300.54429473876951</v>
      </c>
      <c r="AS381">
        <f>(Y381*AK381+Z381*AL381)*AM381</f>
        <v>2.408484816131029E-2</v>
      </c>
      <c r="AT381">
        <f>((AS381+0.00000010773*(AR381^4-AQ381^4))-AP381*44100)/(L381*0.92*2*29.3+0.00000043092*AQ381^3)</f>
        <v>-0.11317043958826366</v>
      </c>
      <c r="AU381">
        <f>0.61365*EXP(17.502*J381/(240.97+J381))</f>
        <v>3.6913203019279126</v>
      </c>
      <c r="AV381">
        <f>AU381*1000/AA381</f>
        <v>36.417151581214036</v>
      </c>
      <c r="AW381">
        <f>(AV381-U381)</f>
        <v>25.251712929175461</v>
      </c>
      <c r="AX381">
        <f>IF(D381,P381,(O381+P381)/2)</f>
        <v>27.639570236206055</v>
      </c>
      <c r="AY381">
        <f>0.61365*EXP(17.502*AX381/(240.97+AX381))</f>
        <v>3.7158303015986518</v>
      </c>
      <c r="AZ381">
        <f>IF(AW381&lt;&gt;0,(1000-(AV381+U381)/2)/AW381*AP381,0)</f>
        <v>9.3631322227681509E-3</v>
      </c>
      <c r="BA381">
        <f>U381*AA381/1000</f>
        <v>1.1317527205357183</v>
      </c>
      <c r="BB381">
        <f>(AY381-BA381)</f>
        <v>2.5840775810629335</v>
      </c>
      <c r="BC381">
        <f>1/(1.6/F381+1.37/N381)</f>
        <v>5.8541463586178795E-3</v>
      </c>
      <c r="BD381">
        <f>G381*AA381*0.001</f>
        <v>74.908191037645722</v>
      </c>
      <c r="BE381">
        <f>G381/S381</f>
        <v>1.7794706765660022</v>
      </c>
      <c r="BF381">
        <f>(1-AP381*AA381/AU381/F381)*100</f>
        <v>29.154677974798147</v>
      </c>
      <c r="BG381">
        <f>(S381-E381/(N381/1.35))</f>
        <v>416.06382312590102</v>
      </c>
      <c r="BH381">
        <f>E381*BF381/100/BG381</f>
        <v>-1.4258793109319969E-3</v>
      </c>
    </row>
    <row r="382" spans="1:60" x14ac:dyDescent="0.25">
      <c r="A382" s="1">
        <v>133</v>
      </c>
      <c r="B382" s="1" t="s">
        <v>444</v>
      </c>
      <c r="C382" s="1">
        <v>15268.999999754131</v>
      </c>
      <c r="D382" s="1">
        <v>1</v>
      </c>
      <c r="E382">
        <f>(R382-S382*(1000-T382)/(1000-U382))*AO382</f>
        <v>-2.1119153942445079</v>
      </c>
      <c r="F382">
        <f>IF(AZ382&lt;&gt;0,1/(1/AZ382-1/N382),0)</f>
        <v>9.3899396491691142E-3</v>
      </c>
      <c r="G382">
        <f>((BC382-AP382/2)*S382-E382)/(BC382+AP382/2)</f>
        <v>751.73100235070706</v>
      </c>
      <c r="H382">
        <f>AP382*1000</f>
        <v>0.24234851973440499</v>
      </c>
      <c r="I382">
        <f>(AU382-BA382)</f>
        <v>2.5605268071911684</v>
      </c>
      <c r="J382">
        <f>(P382+AT382*D382)</f>
        <v>27.52949175827289</v>
      </c>
      <c r="K382" s="1">
        <v>16.850000381469727</v>
      </c>
      <c r="L382">
        <f>(K382*AI382+AJ382)</f>
        <v>2</v>
      </c>
      <c r="M382" s="1">
        <v>0.5</v>
      </c>
      <c r="N382">
        <f>L382*(M382+1)*(M382+1)/(M382*M382+1)</f>
        <v>3.6</v>
      </c>
      <c r="O382" s="1">
        <v>27.399570465087891</v>
      </c>
      <c r="P382" s="1">
        <v>27.642541885375977</v>
      </c>
      <c r="Q382" s="1">
        <v>27.065492630004883</v>
      </c>
      <c r="R382" s="1">
        <v>409.56246948242187</v>
      </c>
      <c r="S382" s="1">
        <v>415.21554565429687</v>
      </c>
      <c r="T382" s="1">
        <v>10.488932609558105</v>
      </c>
      <c r="U382" s="1">
        <v>11.162491798400879</v>
      </c>
      <c r="V382" s="1">
        <v>29.019481658935547</v>
      </c>
      <c r="W382" s="1">
        <v>30.883039474487305</v>
      </c>
      <c r="X382" s="1">
        <v>599.5003662109375</v>
      </c>
      <c r="Y382" s="1">
        <v>9.113745391368866E-2</v>
      </c>
      <c r="Z382" s="1">
        <v>9.5934160053730011E-2</v>
      </c>
      <c r="AA382" s="1">
        <v>101.36278533935547</v>
      </c>
      <c r="AB382" s="1">
        <v>-0.41258984804153442</v>
      </c>
      <c r="AC382" s="1">
        <v>-8.6635075509548187E-2</v>
      </c>
      <c r="AD382" s="1">
        <v>3.4626096487045288E-2</v>
      </c>
      <c r="AE382" s="1">
        <v>4.9506366485729814E-4</v>
      </c>
      <c r="AF382" s="1">
        <v>1.3963715173304081E-2</v>
      </c>
      <c r="AG382" s="1">
        <v>9.0635317610576749E-4</v>
      </c>
      <c r="AH382" s="1">
        <v>1</v>
      </c>
      <c r="AI382" s="1">
        <v>0</v>
      </c>
      <c r="AJ382" s="1">
        <v>2</v>
      </c>
      <c r="AK382" s="1">
        <v>0</v>
      </c>
      <c r="AL382" s="1">
        <v>1</v>
      </c>
      <c r="AM382" s="1">
        <v>0.18999999761581421</v>
      </c>
      <c r="AN382" s="1">
        <v>111115</v>
      </c>
      <c r="AO382">
        <f>X382*0.000001/(K382*0.0001)</f>
        <v>0.35578655942952953</v>
      </c>
      <c r="AP382">
        <f>(U382-T382)/(1000-U382)*AO382</f>
        <v>2.4234851973440499E-4</v>
      </c>
      <c r="AQ382">
        <f>(P382+273.15)</f>
        <v>300.79254188537595</v>
      </c>
      <c r="AR382">
        <f>(O382+273.15)</f>
        <v>300.54957046508787</v>
      </c>
      <c r="AS382">
        <f>(Y382*AK382+Z382*AL382)*AM382</f>
        <v>1.8227490181483841E-2</v>
      </c>
      <c r="AT382">
        <f>((AS382+0.00000010773*(AR382^4-AQ382^4))-AP382*44100)/(L382*0.92*2*29.3+0.00000043092*AQ382^3)</f>
        <v>-0.11305012710308515</v>
      </c>
      <c r="AU382">
        <f>0.61365*EXP(17.502*J382/(240.97+J382))</f>
        <v>3.6919880672047927</v>
      </c>
      <c r="AV382">
        <f>AU382*1000/AA382</f>
        <v>36.4235064658521</v>
      </c>
      <c r="AW382">
        <f>(AV382-U382)</f>
        <v>25.261014667451221</v>
      </c>
      <c r="AX382">
        <f>IF(D382,P382,(O382+P382)/2)</f>
        <v>27.642541885375977</v>
      </c>
      <c r="AY382">
        <f>0.61365*EXP(17.502*AX382/(240.97+AX382))</f>
        <v>3.7164757982822536</v>
      </c>
      <c r="AZ382">
        <f>IF(AW382&lt;&gt;0,(1000-(AV382+U382)/2)/AW382*AP382,0)</f>
        <v>9.365511430525714E-3</v>
      </c>
      <c r="BA382">
        <f>U382*AA382/1000</f>
        <v>1.1314612600136242</v>
      </c>
      <c r="BB382">
        <f>(AY382-BA382)</f>
        <v>2.5850145382686294</v>
      </c>
      <c r="BC382">
        <f>1/(1.6/F382+1.37/N382)</f>
        <v>5.8556344761397563E-3</v>
      </c>
      <c r="BD382">
        <f>G382*AA382*0.001</f>
        <v>76.19754822421325</v>
      </c>
      <c r="BE382">
        <f>G382/S382</f>
        <v>1.8104596762294363</v>
      </c>
      <c r="BF382">
        <f>(1-AP382*AA382/AU382/F382)*100</f>
        <v>29.140869691169613</v>
      </c>
      <c r="BG382">
        <f>(S382-E382/(N382/1.35))</f>
        <v>416.00751392713858</v>
      </c>
      <c r="BH382">
        <f>E382*BF382/100/BG382</f>
        <v>-1.4793735507679609E-3</v>
      </c>
    </row>
    <row r="383" spans="1:60" x14ac:dyDescent="0.25">
      <c r="A383" s="1">
        <v>134</v>
      </c>
      <c r="B383" s="1" t="s">
        <v>445</v>
      </c>
      <c r="C383" s="1">
        <v>15273.999999642372</v>
      </c>
      <c r="D383" s="1">
        <v>1</v>
      </c>
      <c r="E383">
        <f>(R383-S383*(1000-T383)/(1000-U383))*AO383</f>
        <v>-2.123252297629401</v>
      </c>
      <c r="F383">
        <f>IF(AZ383&lt;&gt;0,1/(1/AZ383-1/N383),0)</f>
        <v>9.3846859516287465E-3</v>
      </c>
      <c r="G383">
        <f>((BC383-AP383/2)*S383-E383)/(BC383+AP383/2)</f>
        <v>753.74039809337103</v>
      </c>
      <c r="H383">
        <f>AP383*1000</f>
        <v>0.24231079874662176</v>
      </c>
      <c r="I383">
        <f>(AU383-BA383)</f>
        <v>2.561557737821345</v>
      </c>
      <c r="J383">
        <f>(P383+AT383*D383)</f>
        <v>27.533291197432234</v>
      </c>
      <c r="K383" s="1">
        <v>16.850000381469727</v>
      </c>
      <c r="L383">
        <f>(K383*AI383+AJ383)</f>
        <v>2</v>
      </c>
      <c r="M383" s="1">
        <v>0.5</v>
      </c>
      <c r="N383">
        <f>L383*(M383+1)*(M383+1)/(M383*M383+1)</f>
        <v>3.6</v>
      </c>
      <c r="O383" s="1">
        <v>27.398971557617187</v>
      </c>
      <c r="P383" s="1">
        <v>27.646797180175781</v>
      </c>
      <c r="Q383" s="1">
        <v>27.0419921875</v>
      </c>
      <c r="R383" s="1">
        <v>409.4508056640625</v>
      </c>
      <c r="S383" s="1">
        <v>415.13601684570312</v>
      </c>
      <c r="T383" s="1">
        <v>10.486907958984375</v>
      </c>
      <c r="U383" s="1">
        <v>11.160384178161621</v>
      </c>
      <c r="V383" s="1">
        <v>29.013954162597656</v>
      </c>
      <c r="W383" s="1">
        <v>30.876935958862305</v>
      </c>
      <c r="X383" s="1">
        <v>599.482177734375</v>
      </c>
      <c r="Y383" s="1">
        <v>9.4600297510623932E-2</v>
      </c>
      <c r="Z383" s="1">
        <v>9.9579267203807831E-2</v>
      </c>
      <c r="AA383" s="1">
        <v>101.36309051513672</v>
      </c>
      <c r="AB383" s="1">
        <v>-0.41258984804153442</v>
      </c>
      <c r="AC383" s="1">
        <v>-8.6635075509548187E-2</v>
      </c>
      <c r="AD383" s="1">
        <v>3.4626096487045288E-2</v>
      </c>
      <c r="AE383" s="1">
        <v>4.9506366485729814E-4</v>
      </c>
      <c r="AF383" s="1">
        <v>1.3963715173304081E-2</v>
      </c>
      <c r="AG383" s="1">
        <v>9.0635317610576749E-4</v>
      </c>
      <c r="AH383" s="1">
        <v>0.66666668653488159</v>
      </c>
      <c r="AI383" s="1">
        <v>0</v>
      </c>
      <c r="AJ383" s="1">
        <v>2</v>
      </c>
      <c r="AK383" s="1">
        <v>0</v>
      </c>
      <c r="AL383" s="1">
        <v>1</v>
      </c>
      <c r="AM383" s="1">
        <v>0.18999999761581421</v>
      </c>
      <c r="AN383" s="1">
        <v>111115</v>
      </c>
      <c r="AO383">
        <f>X383*0.000001/(K383*0.0001)</f>
        <v>0.35577576508166564</v>
      </c>
      <c r="AP383">
        <f>(U383-T383)/(1000-U383)*AO383</f>
        <v>2.4231079874662177E-4</v>
      </c>
      <c r="AQ383">
        <f>(P383+273.15)</f>
        <v>300.79679718017576</v>
      </c>
      <c r="AR383">
        <f>(O383+273.15)</f>
        <v>300.54897155761716</v>
      </c>
      <c r="AS383">
        <f>(Y383*AK383+Z383*AL383)*AM383</f>
        <v>1.8920060531308014E-2</v>
      </c>
      <c r="AT383">
        <f>((AS383+0.00000010773*(AR383^4-AQ383^4))-AP383*44100)/(L383*0.92*2*29.3+0.00000043092*AQ383^3)</f>
        <v>-0.11350598274354715</v>
      </c>
      <c r="AU383">
        <f>0.61365*EXP(17.502*J383/(240.97+J383))</f>
        <v>3.692808769456041</v>
      </c>
      <c r="AV383">
        <f>AU383*1000/AA383</f>
        <v>36.431493462648397</v>
      </c>
      <c r="AW383">
        <f>(AV383-U383)</f>
        <v>25.271109284486776</v>
      </c>
      <c r="AX383">
        <f>IF(D383,P383,(O383+P383)/2)</f>
        <v>27.646797180175781</v>
      </c>
      <c r="AY383">
        <f>0.61365*EXP(17.502*AX383/(240.97+AX383))</f>
        <v>3.7174002967100725</v>
      </c>
      <c r="AZ383">
        <f>IF(AW383&lt;&gt;0,(1000-(AV383+U383)/2)/AW383*AP383,0)</f>
        <v>9.3602850251346854E-3</v>
      </c>
      <c r="BA383">
        <f>U383*AA383/1000</f>
        <v>1.1312510316346962</v>
      </c>
      <c r="BB383">
        <f>(AY383-BA383)</f>
        <v>2.5861492650753766</v>
      </c>
      <c r="BC383">
        <f>1/(1.6/F383+1.37/N383)</f>
        <v>5.8523655289326286E-3</v>
      </c>
      <c r="BD383">
        <f>G383*AA383*0.001</f>
        <v>76.401456196853559</v>
      </c>
      <c r="BE383">
        <f>G383/S383</f>
        <v>1.8156468422577743</v>
      </c>
      <c r="BF383">
        <f>(1-AP383*AA383/AU383/F383)*100</f>
        <v>29.12777780793877</v>
      </c>
      <c r="BG383">
        <f>(S383-E383/(N383/1.35))</f>
        <v>415.93223645731416</v>
      </c>
      <c r="BH383">
        <f>E383*BF383/100/BG383</f>
        <v>-1.4869157938396944E-3</v>
      </c>
    </row>
    <row r="384" spans="1:60" x14ac:dyDescent="0.25">
      <c r="A384" s="1">
        <v>135</v>
      </c>
      <c r="B384" s="1" t="s">
        <v>446</v>
      </c>
      <c r="C384" s="1">
        <v>15278.999999530613</v>
      </c>
      <c r="D384" s="1">
        <v>1</v>
      </c>
      <c r="E384">
        <f>(R384-S384*(1000-T384)/(1000-U384))*AO384</f>
        <v>-2.0933562170180604</v>
      </c>
      <c r="F384">
        <f>IF(AZ384&lt;&gt;0,1/(1/AZ384-1/N384),0)</f>
        <v>9.388773497798519E-3</v>
      </c>
      <c r="G384">
        <f>((BC384-AP384/2)*S384-E384)/(BC384+AP384/2)</f>
        <v>748.49308715501684</v>
      </c>
      <c r="H384">
        <f>AP384*1000</f>
        <v>0.24247281370604118</v>
      </c>
      <c r="I384">
        <f>(AU384-BA384)</f>
        <v>2.5621523239178705</v>
      </c>
      <c r="J384">
        <f>(P384+AT384*D384)</f>
        <v>27.534833303607115</v>
      </c>
      <c r="K384" s="1">
        <v>16.850000381469727</v>
      </c>
      <c r="L384">
        <f>(K384*AI384+AJ384)</f>
        <v>2</v>
      </c>
      <c r="M384" s="1">
        <v>0.5</v>
      </c>
      <c r="N384">
        <f>L384*(M384+1)*(M384+1)/(M384*M384+1)</f>
        <v>3.6</v>
      </c>
      <c r="O384" s="1">
        <v>27.394355773925781</v>
      </c>
      <c r="P384" s="1">
        <v>27.649131774902344</v>
      </c>
      <c r="Q384" s="1">
        <v>27.031526565551758</v>
      </c>
      <c r="R384" s="1">
        <v>409.44659423828125</v>
      </c>
      <c r="S384" s="1">
        <v>415.04763793945312</v>
      </c>
      <c r="T384" s="1">
        <v>10.483895301818848</v>
      </c>
      <c r="U384" s="1">
        <v>11.157822608947754</v>
      </c>
      <c r="V384" s="1">
        <v>29.012172698974609</v>
      </c>
      <c r="W384" s="1">
        <v>30.877117156982422</v>
      </c>
      <c r="X384" s="1">
        <v>599.4830322265625</v>
      </c>
      <c r="Y384" s="1">
        <v>6.3341312110424042E-2</v>
      </c>
      <c r="Z384" s="1">
        <v>6.6675066947937012E-2</v>
      </c>
      <c r="AA384" s="1">
        <v>101.36293029785156</v>
      </c>
      <c r="AB384" s="1">
        <v>-0.41258984804153442</v>
      </c>
      <c r="AC384" s="1">
        <v>-8.6635075509548187E-2</v>
      </c>
      <c r="AD384" s="1">
        <v>3.4626096487045288E-2</v>
      </c>
      <c r="AE384" s="1">
        <v>4.9506366485729814E-4</v>
      </c>
      <c r="AF384" s="1">
        <v>1.3963715173304081E-2</v>
      </c>
      <c r="AG384" s="1">
        <v>9.0635317610576749E-4</v>
      </c>
      <c r="AH384" s="1">
        <v>0.66666668653488159</v>
      </c>
      <c r="AI384" s="1">
        <v>0</v>
      </c>
      <c r="AJ384" s="1">
        <v>2</v>
      </c>
      <c r="AK384" s="1">
        <v>0</v>
      </c>
      <c r="AL384" s="1">
        <v>1</v>
      </c>
      <c r="AM384" s="1">
        <v>0.18999999761581421</v>
      </c>
      <c r="AN384" s="1">
        <v>111115</v>
      </c>
      <c r="AO384">
        <f>X384*0.000001/(K384*0.0001)</f>
        <v>0.35577627219867941</v>
      </c>
      <c r="AP384">
        <f>(U384-T384)/(1000-U384)*AO384</f>
        <v>2.4247281370604119E-4</v>
      </c>
      <c r="AQ384">
        <f>(P384+273.15)</f>
        <v>300.79913177490232</v>
      </c>
      <c r="AR384">
        <f>(O384+273.15)</f>
        <v>300.54435577392576</v>
      </c>
      <c r="AS384">
        <f>(Y384*AK384+Z384*AL384)*AM384</f>
        <v>1.2668262561142285E-2</v>
      </c>
      <c r="AT384">
        <f>((AS384+0.00000010773*(AR384^4-AQ384^4))-AP384*44100)/(L384*0.92*2*29.3+0.00000043092*AQ384^3)</f>
        <v>-0.11429847129522781</v>
      </c>
      <c r="AU384">
        <f>0.61365*EXP(17.502*J384/(240.97+J384))</f>
        <v>3.6931419193044337</v>
      </c>
      <c r="AV384">
        <f>AU384*1000/AA384</f>
        <v>36.434837750371464</v>
      </c>
      <c r="AW384">
        <f>(AV384-U384)</f>
        <v>25.277015141423711</v>
      </c>
      <c r="AX384">
        <f>IF(D384,P384,(O384+P384)/2)</f>
        <v>27.649131774902344</v>
      </c>
      <c r="AY384">
        <f>0.61365*EXP(17.502*AX384/(240.97+AX384))</f>
        <v>3.7179075922106284</v>
      </c>
      <c r="AZ384">
        <f>IF(AW384&lt;&gt;0,(1000-(AV384+U384)/2)/AW384*AP384,0)</f>
        <v>9.3643513384456117E-3</v>
      </c>
      <c r="BA384">
        <f>U384*AA384/1000</f>
        <v>1.1309895953865634</v>
      </c>
      <c r="BB384">
        <f>(AY384-BA384)</f>
        <v>2.5869179968240648</v>
      </c>
      <c r="BC384">
        <f>1/(1.6/F384+1.37/N384)</f>
        <v>5.8549088760193073E-3</v>
      </c>
      <c r="BD384">
        <f>G384*AA384*0.001</f>
        <v>75.869452621717713</v>
      </c>
      <c r="BE384">
        <f>G384/S384</f>
        <v>1.8033907887561729</v>
      </c>
      <c r="BF384">
        <f>(1-AP384*AA384/AU384/F384)*100</f>
        <v>29.117773582229777</v>
      </c>
      <c r="BG384">
        <f>(S384-E384/(N384/1.35))</f>
        <v>415.83264652083488</v>
      </c>
      <c r="BH384">
        <f>E384*BF384/100/BG384</f>
        <v>-1.4658270067073947E-3</v>
      </c>
    </row>
    <row r="385" spans="1:60" x14ac:dyDescent="0.25">
      <c r="A385" s="1" t="s">
        <v>9</v>
      </c>
      <c r="B385" s="1" t="s">
        <v>447</v>
      </c>
    </row>
    <row r="386" spans="1:60" x14ac:dyDescent="0.25">
      <c r="A386" s="1" t="s">
        <v>9</v>
      </c>
      <c r="B386" s="1" t="s">
        <v>448</v>
      </c>
    </row>
    <row r="387" spans="1:60" x14ac:dyDescent="0.25">
      <c r="A387" s="1" t="s">
        <v>9</v>
      </c>
      <c r="B387" s="1" t="s">
        <v>449</v>
      </c>
    </row>
    <row r="388" spans="1:60" x14ac:dyDescent="0.25">
      <c r="A388" s="1" t="s">
        <v>9</v>
      </c>
      <c r="B388" s="1" t="s">
        <v>450</v>
      </c>
    </row>
    <row r="389" spans="1:60" x14ac:dyDescent="0.25">
      <c r="A389" s="1" t="s">
        <v>9</v>
      </c>
      <c r="B389" s="1" t="s">
        <v>451</v>
      </c>
    </row>
    <row r="390" spans="1:60" x14ac:dyDescent="0.25">
      <c r="A390" s="1" t="s">
        <v>9</v>
      </c>
      <c r="B390" s="1" t="s">
        <v>452</v>
      </c>
    </row>
    <row r="391" spans="1:60" x14ac:dyDescent="0.25">
      <c r="A391" s="1" t="s">
        <v>9</v>
      </c>
      <c r="B391" s="1" t="s">
        <v>453</v>
      </c>
    </row>
    <row r="392" spans="1:60" x14ac:dyDescent="0.25">
      <c r="A392" s="1" t="s">
        <v>9</v>
      </c>
      <c r="B392" s="1" t="s">
        <v>454</v>
      </c>
    </row>
    <row r="393" spans="1:60" x14ac:dyDescent="0.25">
      <c r="A393" s="1" t="s">
        <v>9</v>
      </c>
      <c r="B393" s="1" t="s">
        <v>455</v>
      </c>
    </row>
    <row r="394" spans="1:60" x14ac:dyDescent="0.25">
      <c r="A394" s="1">
        <v>136</v>
      </c>
      <c r="B394" s="1" t="s">
        <v>456</v>
      </c>
      <c r="C394" s="1">
        <v>16532.499999988824</v>
      </c>
      <c r="D394" s="1">
        <v>1</v>
      </c>
      <c r="E394">
        <f>(R394-S394*(1000-T394)/(1000-U394))*AO394</f>
        <v>-1.593091948006621</v>
      </c>
      <c r="F394">
        <f>IF(AZ394&lt;&gt;0,1/(1/AZ394-1/N394),0)</f>
        <v>6.9295851978347445E-3</v>
      </c>
      <c r="G394">
        <f>((BC394-AP394/2)*S394-E394)/(BC394+AP394/2)</f>
        <v>759.01975152057673</v>
      </c>
      <c r="H394">
        <f>AP394*1000</f>
        <v>0.17949935350227644</v>
      </c>
      <c r="I394">
        <f>(AU394-BA394)</f>
        <v>2.5681236758234136</v>
      </c>
      <c r="J394">
        <f>(P394+AT394*D394)</f>
        <v>27.507631096612972</v>
      </c>
      <c r="K394" s="1">
        <v>18.790000915527344</v>
      </c>
      <c r="L394">
        <f>(K394*AI394+AJ394)</f>
        <v>2</v>
      </c>
      <c r="M394" s="1">
        <v>0.5</v>
      </c>
      <c r="N394">
        <f>L394*(M394+1)*(M394+1)/(M394*M394+1)</f>
        <v>3.6</v>
      </c>
      <c r="O394" s="1">
        <v>27.353473663330078</v>
      </c>
      <c r="P394" s="1">
        <v>27.59758186340332</v>
      </c>
      <c r="Q394" s="1">
        <v>27.016548156738281</v>
      </c>
      <c r="R394" s="1">
        <v>410.18600463867187</v>
      </c>
      <c r="S394" s="1">
        <v>414.94583129882812</v>
      </c>
      <c r="T394" s="1">
        <v>10.485403060913086</v>
      </c>
      <c r="U394" s="1">
        <v>11.041801452636719</v>
      </c>
      <c r="V394" s="1">
        <v>29.136404037475586</v>
      </c>
      <c r="W394" s="1">
        <v>30.626062393188477</v>
      </c>
      <c r="X394" s="1">
        <v>599.48974609375</v>
      </c>
      <c r="Y394" s="1">
        <v>0.10313592106103897</v>
      </c>
      <c r="Z394" s="1">
        <v>0.10856413096189499</v>
      </c>
      <c r="AA394" s="1">
        <v>101.35533142089844</v>
      </c>
      <c r="AB394" s="1">
        <v>-0.3126920759677887</v>
      </c>
      <c r="AC394" s="1">
        <v>-8.0815613269805908E-2</v>
      </c>
      <c r="AD394" s="1">
        <v>2.17610914260149E-2</v>
      </c>
      <c r="AE394" s="1">
        <v>4.6633550664409995E-4</v>
      </c>
      <c r="AF394" s="1">
        <v>1.1033911257982254E-2</v>
      </c>
      <c r="AG394" s="1">
        <v>9.1225281357765198E-4</v>
      </c>
      <c r="AH394" s="1">
        <v>0.66666668653488159</v>
      </c>
      <c r="AI394" s="1">
        <v>0</v>
      </c>
      <c r="AJ394" s="1">
        <v>2</v>
      </c>
      <c r="AK394" s="1">
        <v>0</v>
      </c>
      <c r="AL394" s="1">
        <v>1</v>
      </c>
      <c r="AM394" s="1">
        <v>0.18999999761581421</v>
      </c>
      <c r="AN394" s="1">
        <v>111115</v>
      </c>
      <c r="AO394">
        <f>X394*0.000001/(K394*0.0001)</f>
        <v>0.31904721494630389</v>
      </c>
      <c r="AP394">
        <f>(U394-T394)/(1000-U394)*AO394</f>
        <v>1.7949935350227645E-4</v>
      </c>
      <c r="AQ394">
        <f>(P394+273.15)</f>
        <v>300.7475818634033</v>
      </c>
      <c r="AR394">
        <f>(O394+273.15)</f>
        <v>300.50347366333006</v>
      </c>
      <c r="AS394">
        <f>(Y394*AK394+Z394*AL394)*AM394</f>
        <v>2.0627184623922989E-2</v>
      </c>
      <c r="AT394">
        <f>((AS394+0.00000010773*(AR394^4-AQ394^4))-AP394*44100)/(L394*0.92*2*29.3+0.00000043092*AQ394^3)</f>
        <v>-8.9950766790347553E-2</v>
      </c>
      <c r="AU394">
        <f>0.61365*EXP(17.502*J394/(240.97+J394))</f>
        <v>3.687269121539166</v>
      </c>
      <c r="AV394">
        <f>AU394*1000/AA394</f>
        <v>36.379626703868574</v>
      </c>
      <c r="AW394">
        <f>(AV394-U394)</f>
        <v>25.337825251231855</v>
      </c>
      <c r="AX394">
        <f>IF(D394,P394,(O394+P394)/2)</f>
        <v>27.59758186340332</v>
      </c>
      <c r="AY394">
        <f>0.61365*EXP(17.502*AX394/(240.97+AX394))</f>
        <v>3.7067201086985078</v>
      </c>
      <c r="AZ394">
        <f>IF(AW394&lt;&gt;0,(1000-(AV394+U394)/2)/AW394*AP394,0)</f>
        <v>6.9162721708183276E-3</v>
      </c>
      <c r="BA394">
        <f>U394*AA394/1000</f>
        <v>1.1191454457157524</v>
      </c>
      <c r="BB394">
        <f>(AY394-BA394)</f>
        <v>2.5875746629827554</v>
      </c>
      <c r="BC394">
        <f>1/(1.6/F394+1.37/N394)</f>
        <v>4.3238642308978479E-3</v>
      </c>
      <c r="BD394">
        <f>G394*AA394*0.001</f>
        <v>76.930698470376043</v>
      </c>
      <c r="BE394">
        <f>G394/S394</f>
        <v>1.8292020169108765</v>
      </c>
      <c r="BF394">
        <f>(1-AP394*AA394/AU394/F394)*100</f>
        <v>28.797144365337246</v>
      </c>
      <c r="BG394">
        <f>(S394-E394/(N394/1.35))</f>
        <v>415.54324077933063</v>
      </c>
      <c r="BH394">
        <f>E394*BF394/100/BG394</f>
        <v>-1.1040126348334752E-3</v>
      </c>
    </row>
    <row r="395" spans="1:60" x14ac:dyDescent="0.25">
      <c r="A395" s="1">
        <v>137</v>
      </c>
      <c r="B395" s="1" t="s">
        <v>457</v>
      </c>
      <c r="C395" s="1">
        <v>16537.99999986589</v>
      </c>
      <c r="D395" s="1">
        <v>1</v>
      </c>
      <c r="E395">
        <f>(R395-S395*(1000-T395)/(1000-U395))*AO395</f>
        <v>-1.5999980361752519</v>
      </c>
      <c r="F395">
        <f>IF(AZ395&lt;&gt;0,1/(1/AZ395-1/N395),0)</f>
        <v>6.9741123319016444E-3</v>
      </c>
      <c r="G395">
        <f>((BC395-AP395/2)*S395-E395)/(BC395+AP395/2)</f>
        <v>758.30343346595043</v>
      </c>
      <c r="H395">
        <f>AP395*1000</f>
        <v>0.18031977772848773</v>
      </c>
      <c r="I395">
        <f>(AU395-BA395)</f>
        <v>2.5634841959188486</v>
      </c>
      <c r="J395">
        <f>(P395+AT395*D395)</f>
        <v>27.486054069231656</v>
      </c>
      <c r="K395" s="1">
        <v>18.790000915527344</v>
      </c>
      <c r="L395">
        <f>(K395*AI395+AJ395)</f>
        <v>2</v>
      </c>
      <c r="M395" s="1">
        <v>0.5</v>
      </c>
      <c r="N395">
        <f>L395*(M395+1)*(M395+1)/(M395*M395+1)</f>
        <v>3.6</v>
      </c>
      <c r="O395" s="1">
        <v>27.343984603881836</v>
      </c>
      <c r="P395" s="1">
        <v>27.575038909912109</v>
      </c>
      <c r="Q395" s="1">
        <v>27.0035400390625</v>
      </c>
      <c r="R395" s="1">
        <v>410.15097045898437</v>
      </c>
      <c r="S395" s="1">
        <v>414.93118286132812</v>
      </c>
      <c r="T395" s="1">
        <v>10.482746124267578</v>
      </c>
      <c r="U395" s="1">
        <v>11.041664123535156</v>
      </c>
      <c r="V395" s="1">
        <v>29.148164749145508</v>
      </c>
      <c r="W395" s="1">
        <v>30.641557693481445</v>
      </c>
      <c r="X395" s="1">
        <v>599.5150146484375</v>
      </c>
      <c r="Y395" s="1">
        <v>9.6253335475921631E-2</v>
      </c>
      <c r="Z395" s="1">
        <v>0.10131930559873581</v>
      </c>
      <c r="AA395" s="1">
        <v>101.35540771484375</v>
      </c>
      <c r="AB395" s="1">
        <v>-0.3126920759677887</v>
      </c>
      <c r="AC395" s="1">
        <v>-8.0815613269805908E-2</v>
      </c>
      <c r="AD395" s="1">
        <v>2.17610914260149E-2</v>
      </c>
      <c r="AE395" s="1">
        <v>4.6633550664409995E-4</v>
      </c>
      <c r="AF395" s="1">
        <v>1.1033911257982254E-2</v>
      </c>
      <c r="AG395" s="1">
        <v>9.1225281357765198E-4</v>
      </c>
      <c r="AH395" s="1">
        <v>1</v>
      </c>
      <c r="AI395" s="1">
        <v>0</v>
      </c>
      <c r="AJ395" s="1">
        <v>2</v>
      </c>
      <c r="AK395" s="1">
        <v>0</v>
      </c>
      <c r="AL395" s="1">
        <v>1</v>
      </c>
      <c r="AM395" s="1">
        <v>0.18999999761581421</v>
      </c>
      <c r="AN395" s="1">
        <v>111115</v>
      </c>
      <c r="AO395">
        <f>X395*0.000001/(K395*0.0001)</f>
        <v>0.31906066281935141</v>
      </c>
      <c r="AP395">
        <f>(U395-T395)/(1000-U395)*AO395</f>
        <v>1.8031977772848772E-4</v>
      </c>
      <c r="AQ395">
        <f>(P395+273.15)</f>
        <v>300.72503890991209</v>
      </c>
      <c r="AR395">
        <f>(O395+273.15)</f>
        <v>300.49398460388181</v>
      </c>
      <c r="AS395">
        <f>(Y395*AK395+Z395*AL395)*AM395</f>
        <v>1.9250667822195755E-2</v>
      </c>
      <c r="AT395">
        <f>((AS395+0.00000010773*(AR395^4-AQ395^4))-AP395*44100)/(L395*0.92*2*29.3+0.00000043092*AQ395^3)</f>
        <v>-8.8984840680452704E-2</v>
      </c>
      <c r="AU395">
        <f>0.61365*EXP(17.502*J395/(240.97+J395))</f>
        <v>3.6826165650101172</v>
      </c>
      <c r="AV395">
        <f>AU395*1000/AA395</f>
        <v>36.333695932346281</v>
      </c>
      <c r="AW395">
        <f>(AV395-U395)</f>
        <v>25.292031808811124</v>
      </c>
      <c r="AX395">
        <f>IF(D395,P395,(O395+P395)/2)</f>
        <v>27.575038909912109</v>
      </c>
      <c r="AY395">
        <f>0.61365*EXP(17.502*AX395/(240.97+AX395))</f>
        <v>3.7018370232337179</v>
      </c>
      <c r="AZ395">
        <f>IF(AW395&lt;&gt;0,(1000-(AV395+U395)/2)/AW395*AP395,0)</f>
        <v>6.9606278317906811E-3</v>
      </c>
      <c r="BA395">
        <f>U395*AA395/1000</f>
        <v>1.1191323690912687</v>
      </c>
      <c r="BB395">
        <f>(AY395-BA395)</f>
        <v>2.5827046541424492</v>
      </c>
      <c r="BC395">
        <f>1/(1.6/F395+1.37/N395)</f>
        <v>4.351601886653407E-3</v>
      </c>
      <c r="BD395">
        <f>G395*AA395*0.001</f>
        <v>76.858153670507292</v>
      </c>
      <c r="BE395">
        <f>G395/S395</f>
        <v>1.8275402398941389</v>
      </c>
      <c r="BF395">
        <f>(1-AP395*AA395/AU395/F395)*100</f>
        <v>28.838540339363483</v>
      </c>
      <c r="BG395">
        <f>(S395-E395/(N395/1.35))</f>
        <v>415.53118212489386</v>
      </c>
      <c r="BH395">
        <f>E395*BF395/100/BG395</f>
        <v>-1.1104246779553076E-3</v>
      </c>
    </row>
    <row r="396" spans="1:60" x14ac:dyDescent="0.25">
      <c r="A396" s="1">
        <v>138</v>
      </c>
      <c r="B396" s="1" t="s">
        <v>458</v>
      </c>
      <c r="C396" s="1">
        <v>16542.999999754131</v>
      </c>
      <c r="D396" s="1">
        <v>1</v>
      </c>
      <c r="E396">
        <f>(R396-S396*(1000-T396)/(1000-U396))*AO396</f>
        <v>-1.6602800766986594</v>
      </c>
      <c r="F396">
        <f>IF(AZ396&lt;&gt;0,1/(1/AZ396-1/N396),0)</f>
        <v>7.2366677948759407E-3</v>
      </c>
      <c r="G396">
        <f>((BC396-AP396/2)*S396-E396)/(BC396+AP396/2)</f>
        <v>758.34375848514014</v>
      </c>
      <c r="H396">
        <f>AP396*1000</f>
        <v>0.18688125451724144</v>
      </c>
      <c r="I396">
        <f>(AU396-BA396)</f>
        <v>2.5606067249121489</v>
      </c>
      <c r="J396">
        <f>(P396+AT396*D396)</f>
        <v>27.471926974784747</v>
      </c>
      <c r="K396" s="1">
        <v>18.790000915527344</v>
      </c>
      <c r="L396">
        <f>(K396*AI396+AJ396)</f>
        <v>2</v>
      </c>
      <c r="M396" s="1">
        <v>0.5</v>
      </c>
      <c r="N396">
        <f>L396*(M396+1)*(M396+1)/(M396*M396+1)</f>
        <v>3.6</v>
      </c>
      <c r="O396" s="1">
        <v>27.336175918579102</v>
      </c>
      <c r="P396" s="1">
        <v>27.562942504882813</v>
      </c>
      <c r="Q396" s="1">
        <v>27.007663726806641</v>
      </c>
      <c r="R396" s="1">
        <v>409.95010375976562</v>
      </c>
      <c r="S396" s="1">
        <v>414.91067504882812</v>
      </c>
      <c r="T396" s="1">
        <v>10.46075439453125</v>
      </c>
      <c r="U396" s="1">
        <v>11.040004730224609</v>
      </c>
      <c r="V396" s="1">
        <v>29.050989151000977</v>
      </c>
      <c r="W396" s="1">
        <v>30.651124954223633</v>
      </c>
      <c r="X396" s="1">
        <v>599.52178955078125</v>
      </c>
      <c r="Y396" s="1">
        <v>7.764849066734314E-2</v>
      </c>
      <c r="Z396" s="1">
        <v>8.173525333404541E-2</v>
      </c>
      <c r="AA396" s="1">
        <v>101.35561370849609</v>
      </c>
      <c r="AB396" s="1">
        <v>-0.3126920759677887</v>
      </c>
      <c r="AC396" s="1">
        <v>-8.0815613269805908E-2</v>
      </c>
      <c r="AD396" s="1">
        <v>2.17610914260149E-2</v>
      </c>
      <c r="AE396" s="1">
        <v>4.6633550664409995E-4</v>
      </c>
      <c r="AF396" s="1">
        <v>1.1033911257982254E-2</v>
      </c>
      <c r="AG396" s="1">
        <v>9.1225281357765198E-4</v>
      </c>
      <c r="AH396" s="1">
        <v>1</v>
      </c>
      <c r="AI396" s="1">
        <v>0</v>
      </c>
      <c r="AJ396" s="1">
        <v>2</v>
      </c>
      <c r="AK396" s="1">
        <v>0</v>
      </c>
      <c r="AL396" s="1">
        <v>1</v>
      </c>
      <c r="AM396" s="1">
        <v>0.18999999761581421</v>
      </c>
      <c r="AN396" s="1">
        <v>111115</v>
      </c>
      <c r="AO396">
        <f>X396*0.000001/(K396*0.0001)</f>
        <v>0.31906426840850183</v>
      </c>
      <c r="AP396">
        <f>(U396-T396)/(1000-U396)*AO396</f>
        <v>1.8688125451724145E-4</v>
      </c>
      <c r="AQ396">
        <f>(P396+273.15)</f>
        <v>300.71294250488279</v>
      </c>
      <c r="AR396">
        <f>(O396+273.15)</f>
        <v>300.48617591857908</v>
      </c>
      <c r="AS396">
        <f>(Y396*AK396+Z396*AL396)*AM396</f>
        <v>1.5529697938596598E-2</v>
      </c>
      <c r="AT396">
        <f>((AS396+0.00000010773*(AR396^4-AQ396^4))-AP396*44100)/(L396*0.92*2*29.3+0.00000043092*AQ396^3)</f>
        <v>-9.1015530098064623E-2</v>
      </c>
      <c r="AU396">
        <f>0.61365*EXP(17.502*J396/(240.97+J396))</f>
        <v>3.6795731796887643</v>
      </c>
      <c r="AV396">
        <f>AU396*1000/AA396</f>
        <v>36.303595282560316</v>
      </c>
      <c r="AW396">
        <f>(AV396-U396)</f>
        <v>25.263590552335707</v>
      </c>
      <c r="AX396">
        <f>IF(D396,P396,(O396+P396)/2)</f>
        <v>27.562942504882813</v>
      </c>
      <c r="AY396">
        <f>0.61365*EXP(17.502*AX396/(240.97+AX396))</f>
        <v>3.699219105729544</v>
      </c>
      <c r="AZ396">
        <f>IF(AW396&lt;&gt;0,(1000-(AV396+U396)/2)/AW396*AP396,0)</f>
        <v>7.2221499338104489E-3</v>
      </c>
      <c r="BA396">
        <f>U396*AA396/1000</f>
        <v>1.1189664547766152</v>
      </c>
      <c r="BB396">
        <f>(AY396-BA396)</f>
        <v>2.5802526509529287</v>
      </c>
      <c r="BC396">
        <f>1/(1.6/F396+1.37/N396)</f>
        <v>4.5151458065129813E-3</v>
      </c>
      <c r="BD396">
        <f>G396*AA396*0.001</f>
        <v>76.862397043268928</v>
      </c>
      <c r="BE396">
        <f>G396/S396</f>
        <v>1.827727759465084</v>
      </c>
      <c r="BF396">
        <f>(1-AP396*AA396/AU396/F396)*100</f>
        <v>28.865961214331282</v>
      </c>
      <c r="BG396">
        <f>(S396-E396/(N396/1.35))</f>
        <v>415.53328007759012</v>
      </c>
      <c r="BH396">
        <f>E396*BF396/100/BG396</f>
        <v>-1.153351189824353E-3</v>
      </c>
    </row>
    <row r="397" spans="1:60" x14ac:dyDescent="0.25">
      <c r="A397" s="1">
        <v>139</v>
      </c>
      <c r="B397" s="1" t="s">
        <v>459</v>
      </c>
      <c r="C397" s="1">
        <v>16547.999999642372</v>
      </c>
      <c r="D397" s="1">
        <v>1</v>
      </c>
      <c r="E397">
        <f>(R397-S397*(1000-T397)/(1000-U397))*AO397</f>
        <v>-1.6570235296661617</v>
      </c>
      <c r="F397">
        <f>IF(AZ397&lt;&gt;0,1/(1/AZ397-1/N397),0)</f>
        <v>7.247333978428706E-3</v>
      </c>
      <c r="G397">
        <f>((BC397-AP397/2)*S397-E397)/(BC397+AP397/2)</f>
        <v>757.10685521181028</v>
      </c>
      <c r="H397">
        <f>AP397*1000</f>
        <v>0.18711010796820018</v>
      </c>
      <c r="I397">
        <f>(AU397-BA397)</f>
        <v>2.5599865780057947</v>
      </c>
      <c r="J397">
        <f>(P397+AT397*D397)</f>
        <v>27.468242053159535</v>
      </c>
      <c r="K397" s="1">
        <v>18.790000915527344</v>
      </c>
      <c r="L397">
        <f>(K397*AI397+AJ397)</f>
        <v>2</v>
      </c>
      <c r="M397" s="1">
        <v>0.5</v>
      </c>
      <c r="N397">
        <f>L397*(M397+1)*(M397+1)/(M397*M397+1)</f>
        <v>3.6</v>
      </c>
      <c r="O397" s="1">
        <v>27.334758758544922</v>
      </c>
      <c r="P397" s="1">
        <v>27.559148788452148</v>
      </c>
      <c r="Q397" s="1">
        <v>27.029273986816406</v>
      </c>
      <c r="R397" s="1">
        <v>409.9521484375</v>
      </c>
      <c r="S397" s="1">
        <v>414.9024658203125</v>
      </c>
      <c r="T397" s="1">
        <v>10.458316802978516</v>
      </c>
      <c r="U397" s="1">
        <v>11.03830623626709</v>
      </c>
      <c r="V397" s="1">
        <v>29.044750213623047</v>
      </c>
      <c r="W397" s="1">
        <v>30.651039123535156</v>
      </c>
      <c r="X397" s="1">
        <v>599.4920654296875</v>
      </c>
      <c r="Y397" s="1">
        <v>5.3913630545139313E-2</v>
      </c>
      <c r="Z397" s="1">
        <v>5.6751187890768051E-2</v>
      </c>
      <c r="AA397" s="1">
        <v>101.35550689697266</v>
      </c>
      <c r="AB397" s="1">
        <v>-0.3126920759677887</v>
      </c>
      <c r="AC397" s="1">
        <v>-8.0815613269805908E-2</v>
      </c>
      <c r="AD397" s="1">
        <v>2.17610914260149E-2</v>
      </c>
      <c r="AE397" s="1">
        <v>4.6633550664409995E-4</v>
      </c>
      <c r="AF397" s="1">
        <v>1.1033911257982254E-2</v>
      </c>
      <c r="AG397" s="1">
        <v>9.1225281357765198E-4</v>
      </c>
      <c r="AH397" s="1">
        <v>1</v>
      </c>
      <c r="AI397" s="1">
        <v>0</v>
      </c>
      <c r="AJ397" s="1">
        <v>2</v>
      </c>
      <c r="AK397" s="1">
        <v>0</v>
      </c>
      <c r="AL397" s="1">
        <v>1</v>
      </c>
      <c r="AM397" s="1">
        <v>0.18999999761581421</v>
      </c>
      <c r="AN397" s="1">
        <v>111115</v>
      </c>
      <c r="AO397">
        <f>X397*0.000001/(K397*0.0001)</f>
        <v>0.31904844929213916</v>
      </c>
      <c r="AP397">
        <f>(U397-T397)/(1000-U397)*AO397</f>
        <v>1.8711010796820018E-4</v>
      </c>
      <c r="AQ397">
        <f>(P397+273.15)</f>
        <v>300.70914878845213</v>
      </c>
      <c r="AR397">
        <f>(O397+273.15)</f>
        <v>300.4847587585449</v>
      </c>
      <c r="AS397">
        <f>(Y397*AK397+Z397*AL397)*AM397</f>
        <v>1.0782725563940554E-2</v>
      </c>
      <c r="AT397">
        <f>((AS397+0.00000010773*(AR397^4-AQ397^4))-AP397*44100)/(L397*0.92*2*29.3+0.00000043092*AQ397^3)</f>
        <v>-9.090673529261166E-2</v>
      </c>
      <c r="AU397">
        <f>0.61365*EXP(17.502*J397/(240.97+J397))</f>
        <v>3.6787797018666599</v>
      </c>
      <c r="AV397">
        <f>AU397*1000/AA397</f>
        <v>36.295804880203697</v>
      </c>
      <c r="AW397">
        <f>(AV397-U397)</f>
        <v>25.257498643936607</v>
      </c>
      <c r="AX397">
        <f>IF(D397,P397,(O397+P397)/2)</f>
        <v>27.559148788452148</v>
      </c>
      <c r="AY397">
        <f>0.61365*EXP(17.502*AX397/(240.97+AX397))</f>
        <v>3.6983983982497417</v>
      </c>
      <c r="AZ397">
        <f>IF(AW397&lt;&gt;0,(1000-(AV397+U397)/2)/AW397*AP397,0)</f>
        <v>7.2327733328915568E-3</v>
      </c>
      <c r="BA397">
        <f>U397*AA397/1000</f>
        <v>1.1187931238608653</v>
      </c>
      <c r="BB397">
        <f>(AY397-BA397)</f>
        <v>2.5796052743888764</v>
      </c>
      <c r="BC397">
        <f>1/(1.6/F397+1.37/N397)</f>
        <v>4.5217892649438308E-3</v>
      </c>
      <c r="BD397">
        <f>G397*AA397*0.001</f>
        <v>76.736949085165918</v>
      </c>
      <c r="BE397">
        <f>G397/S397</f>
        <v>1.8247827322860524</v>
      </c>
      <c r="BF397">
        <f>(1-AP397*AA397/AU397/F397)*100</f>
        <v>28.868405759647565</v>
      </c>
      <c r="BG397">
        <f>(S397-E397/(N397/1.35))</f>
        <v>415.5238496439373</v>
      </c>
      <c r="BH397">
        <f>E397*BF397/100/BG397</f>
        <v>-1.1512125633384594E-3</v>
      </c>
    </row>
    <row r="398" spans="1:60" x14ac:dyDescent="0.25">
      <c r="A398" s="1">
        <v>140</v>
      </c>
      <c r="B398" s="1" t="s">
        <v>460</v>
      </c>
      <c r="C398" s="1">
        <v>16553.499999519438</v>
      </c>
      <c r="D398" s="1">
        <v>1</v>
      </c>
      <c r="E398">
        <f>(R398-S398*(1000-T398)/(1000-U398))*AO398</f>
        <v>-1.6551677389189663</v>
      </c>
      <c r="F398">
        <f>IF(AZ398&lt;&gt;0,1/(1/AZ398-1/N398),0)</f>
        <v>7.2513045044483295E-3</v>
      </c>
      <c r="G398">
        <f>((BC398-AP398/2)*S398-E398)/(BC398+AP398/2)</f>
        <v>756.48286476494911</v>
      </c>
      <c r="H398">
        <f>AP398*1000</f>
        <v>0.18720609328158891</v>
      </c>
      <c r="I398">
        <f>(AU398-BA398)</f>
        <v>2.5599133590952374</v>
      </c>
      <c r="J398">
        <f>(P398+AT398*D398)</f>
        <v>27.466661308889634</v>
      </c>
      <c r="K398" s="1">
        <v>18.790000915527344</v>
      </c>
      <c r="L398">
        <f>(K398*AI398+AJ398)</f>
        <v>2</v>
      </c>
      <c r="M398" s="1">
        <v>0.5</v>
      </c>
      <c r="N398">
        <f>L398*(M398+1)*(M398+1)/(M398*M398+1)</f>
        <v>3.6</v>
      </c>
      <c r="O398" s="1">
        <v>27.337318420410156</v>
      </c>
      <c r="P398" s="1">
        <v>27.557085037231445</v>
      </c>
      <c r="Q398" s="1">
        <v>27.039148330688477</v>
      </c>
      <c r="R398" s="1">
        <v>409.92999267578125</v>
      </c>
      <c r="S398" s="1">
        <v>414.87466430664062</v>
      </c>
      <c r="T398" s="1">
        <v>10.455327033996582</v>
      </c>
      <c r="U398" s="1">
        <v>11.035648345947266</v>
      </c>
      <c r="V398" s="1">
        <v>29.030111312866211</v>
      </c>
      <c r="W398" s="1">
        <v>30.640708923339844</v>
      </c>
      <c r="X398" s="1">
        <v>599.45819091796875</v>
      </c>
      <c r="Y398" s="1">
        <v>9.3344017863273621E-2</v>
      </c>
      <c r="Z398" s="1">
        <v>9.8256863653659821E-2</v>
      </c>
      <c r="AA398" s="1">
        <v>101.355712890625</v>
      </c>
      <c r="AB398" s="1">
        <v>-0.3126920759677887</v>
      </c>
      <c r="AC398" s="1">
        <v>-8.0815613269805908E-2</v>
      </c>
      <c r="AD398" s="1">
        <v>2.17610914260149E-2</v>
      </c>
      <c r="AE398" s="1">
        <v>4.6633550664409995E-4</v>
      </c>
      <c r="AF398" s="1">
        <v>1.1033911257982254E-2</v>
      </c>
      <c r="AG398" s="1">
        <v>9.1225281357765198E-4</v>
      </c>
      <c r="AH398" s="1">
        <v>1</v>
      </c>
      <c r="AI398" s="1">
        <v>0</v>
      </c>
      <c r="AJ398" s="1">
        <v>2</v>
      </c>
      <c r="AK398" s="1">
        <v>0</v>
      </c>
      <c r="AL398" s="1">
        <v>1</v>
      </c>
      <c r="AM398" s="1">
        <v>0.18999999761581421</v>
      </c>
      <c r="AN398" s="1">
        <v>111115</v>
      </c>
      <c r="AO398">
        <f>X398*0.000001/(K398*0.0001)</f>
        <v>0.31903042134638704</v>
      </c>
      <c r="AP398">
        <f>(U398-T398)/(1000-U398)*AO398</f>
        <v>1.872060932815889E-4</v>
      </c>
      <c r="AQ398">
        <f>(P398+273.15)</f>
        <v>300.70708503723142</v>
      </c>
      <c r="AR398">
        <f>(O398+273.15)</f>
        <v>300.48731842041013</v>
      </c>
      <c r="AS398">
        <f>(Y398*AK398+Z398*AL398)*AM398</f>
        <v>1.8668803859932748E-2</v>
      </c>
      <c r="AT398">
        <f>((AS398+0.00000010773*(AR398^4-AQ398^4))-AP398*44100)/(L398*0.92*2*29.3+0.00000043092*AQ398^3)</f>
        <v>-9.0423728341811657E-2</v>
      </c>
      <c r="AU398">
        <f>0.61365*EXP(17.502*J398/(240.97+J398))</f>
        <v>3.6784393644089692</v>
      </c>
      <c r="AV398">
        <f>AU398*1000/AA398</f>
        <v>36.292373261470196</v>
      </c>
      <c r="AW398">
        <f>(AV398-U398)</f>
        <v>25.256724915522931</v>
      </c>
      <c r="AX398">
        <f>IF(D398,P398,(O398+P398)/2)</f>
        <v>27.557085037231445</v>
      </c>
      <c r="AY398">
        <f>0.61365*EXP(17.502*AX398/(240.97+AX398))</f>
        <v>3.69795200671583</v>
      </c>
      <c r="AZ398">
        <f>IF(AW398&lt;&gt;0,(1000-(AV398+U398)/2)/AW398*AP398,0)</f>
        <v>7.2367279161882955E-3</v>
      </c>
      <c r="BA398">
        <f>U398*AA398/1000</f>
        <v>1.1185260053137318</v>
      </c>
      <c r="BB398">
        <f>(AY398-BA398)</f>
        <v>2.5794260014020982</v>
      </c>
      <c r="BC398">
        <f>1/(1.6/F398+1.37/N398)</f>
        <v>4.5242623081609996E-3</v>
      </c>
      <c r="BD398">
        <f>G398*AA398*0.001</f>
        <v>76.673860047793681</v>
      </c>
      <c r="BE398">
        <f>G398/S398</f>
        <v>1.8234009686497035</v>
      </c>
      <c r="BF398">
        <f>(1-AP398*AA398/AU398/F398)*100</f>
        <v>28.864159289967319</v>
      </c>
      <c r="BG398">
        <f>(S398-E398/(N398/1.35))</f>
        <v>415.49535220873526</v>
      </c>
      <c r="BH398">
        <f>E398*BF398/100/BG398</f>
        <v>-1.1498329647685449E-3</v>
      </c>
    </row>
    <row r="399" spans="1:60" x14ac:dyDescent="0.25">
      <c r="A399" s="1" t="s">
        <v>9</v>
      </c>
      <c r="B399" s="1" t="s">
        <v>461</v>
      </c>
    </row>
    <row r="400" spans="1:60" x14ac:dyDescent="0.25">
      <c r="A400" s="1" t="s">
        <v>9</v>
      </c>
      <c r="B400" s="1" t="s">
        <v>462</v>
      </c>
    </row>
    <row r="401" spans="1:60" x14ac:dyDescent="0.25">
      <c r="A401" s="1" t="s">
        <v>9</v>
      </c>
      <c r="B401" s="1" t="s">
        <v>463</v>
      </c>
    </row>
    <row r="402" spans="1:60" x14ac:dyDescent="0.25">
      <c r="A402" s="1" t="s">
        <v>9</v>
      </c>
      <c r="B402" s="1" t="s">
        <v>464</v>
      </c>
    </row>
    <row r="403" spans="1:60" x14ac:dyDescent="0.25">
      <c r="A403" s="1" t="s">
        <v>9</v>
      </c>
      <c r="B403" s="1" t="s">
        <v>465</v>
      </c>
    </row>
    <row r="404" spans="1:60" x14ac:dyDescent="0.25">
      <c r="A404" s="1" t="s">
        <v>9</v>
      </c>
      <c r="B404" s="1" t="s">
        <v>466</v>
      </c>
    </row>
    <row r="405" spans="1:60" x14ac:dyDescent="0.25">
      <c r="A405" s="1" t="s">
        <v>9</v>
      </c>
      <c r="B405" s="1" t="s">
        <v>467</v>
      </c>
    </row>
    <row r="406" spans="1:60" x14ac:dyDescent="0.25">
      <c r="A406" s="1" t="s">
        <v>9</v>
      </c>
      <c r="B406" s="1" t="s">
        <v>468</v>
      </c>
    </row>
    <row r="407" spans="1:60" x14ac:dyDescent="0.25">
      <c r="A407" s="1" t="s">
        <v>9</v>
      </c>
      <c r="B407" s="1" t="s">
        <v>469</v>
      </c>
    </row>
    <row r="408" spans="1:60" x14ac:dyDescent="0.25">
      <c r="A408" s="1">
        <v>141</v>
      </c>
      <c r="B408" s="1" t="s">
        <v>470</v>
      </c>
      <c r="C408" s="1">
        <v>16841.499999988824</v>
      </c>
      <c r="D408" s="1">
        <v>1</v>
      </c>
      <c r="E408">
        <f>(R408-S408*(1000-T408)/(1000-U408))*AO408</f>
        <v>-2.8395064725364203</v>
      </c>
      <c r="F408">
        <f>IF(AZ408&lt;&gt;0,1/(1/AZ408-1/N408),0)</f>
        <v>1.5916656159591237E-2</v>
      </c>
      <c r="G408">
        <f>((BC408-AP408/2)*S408-E408)/(BC408+AP408/2)</f>
        <v>682.88659433591033</v>
      </c>
      <c r="H408">
        <f>AP408*1000</f>
        <v>0.39811437634640889</v>
      </c>
      <c r="I408">
        <f>(AU408-BA408)</f>
        <v>2.4854554285922692</v>
      </c>
      <c r="J408">
        <f>(P408+AT408*D408)</f>
        <v>27.408113390171636</v>
      </c>
      <c r="K408" s="1">
        <v>18.5</v>
      </c>
      <c r="L408">
        <f>(K408*AI408+AJ408)</f>
        <v>2</v>
      </c>
      <c r="M408" s="1">
        <v>0.5</v>
      </c>
      <c r="N408">
        <f>L408*(M408+1)*(M408+1)/(M408*M408+1)</f>
        <v>3.6</v>
      </c>
      <c r="O408" s="1">
        <v>27.382829666137695</v>
      </c>
      <c r="P408" s="1">
        <v>27.57337760925293</v>
      </c>
      <c r="Q408" s="1">
        <v>27.050182342529297</v>
      </c>
      <c r="R408" s="1">
        <v>410.24200439453125</v>
      </c>
      <c r="S408" s="1">
        <v>418.49044799804687</v>
      </c>
      <c r="T408" s="1">
        <v>10.431975364685059</v>
      </c>
      <c r="U408" s="1">
        <v>11.64622974395752</v>
      </c>
      <c r="V408" s="1">
        <v>29.001430511474609</v>
      </c>
      <c r="W408" s="1">
        <v>32.247920989990234</v>
      </c>
      <c r="X408" s="1">
        <v>599.49053955078125</v>
      </c>
      <c r="Y408" s="1">
        <v>0.15789255499839783</v>
      </c>
      <c r="Z408" s="1">
        <v>0.16620269417762756</v>
      </c>
      <c r="AA408" s="1">
        <v>101.35449981689453</v>
      </c>
      <c r="AB408" s="1">
        <v>-0.2463773787021637</v>
      </c>
      <c r="AC408" s="1">
        <v>-7.1141302585601807E-2</v>
      </c>
      <c r="AD408" s="1">
        <v>1.2498323805630207E-2</v>
      </c>
      <c r="AE408" s="1">
        <v>7.360472809523344E-4</v>
      </c>
      <c r="AF408" s="1">
        <v>2.3776719346642494E-2</v>
      </c>
      <c r="AG408" s="1">
        <v>6.5392447868362069E-4</v>
      </c>
      <c r="AH408" s="1">
        <v>0.66666668653488159</v>
      </c>
      <c r="AI408" s="1">
        <v>0</v>
      </c>
      <c r="AJ408" s="1">
        <v>2</v>
      </c>
      <c r="AK408" s="1">
        <v>0</v>
      </c>
      <c r="AL408" s="1">
        <v>1</v>
      </c>
      <c r="AM408" s="1">
        <v>0.18999999761581421</v>
      </c>
      <c r="AN408" s="1">
        <v>111115</v>
      </c>
      <c r="AO408">
        <f>X408*0.000001/(K408*0.0001)</f>
        <v>0.32404894029771958</v>
      </c>
      <c r="AP408">
        <f>(U408-T408)/(1000-U408)*AO408</f>
        <v>3.9811437634640887E-4</v>
      </c>
      <c r="AQ408">
        <f>(P408+273.15)</f>
        <v>300.72337760925291</v>
      </c>
      <c r="AR408">
        <f>(O408+273.15)</f>
        <v>300.53282966613767</v>
      </c>
      <c r="AS408">
        <f>(Y408*AK408+Z408*AL408)*AM408</f>
        <v>3.1578511497491135E-2</v>
      </c>
      <c r="AT408">
        <f>((AS408+0.00000010773*(AR408^4-AQ408^4))-AP408*44100)/(L408*0.92*2*29.3+0.00000043092*AQ408^3)</f>
        <v>-0.16526421908129246</v>
      </c>
      <c r="AU408">
        <f>0.61365*EXP(17.502*J408/(240.97+J408))</f>
        <v>3.6658532190437234</v>
      </c>
      <c r="AV408">
        <f>AU408*1000/AA408</f>
        <v>36.168628187859419</v>
      </c>
      <c r="AW408">
        <f>(AV408-U408)</f>
        <v>24.522398443901899</v>
      </c>
      <c r="AX408">
        <f>IF(D408,P408,(O408+P408)/2)</f>
        <v>27.57337760925293</v>
      </c>
      <c r="AY408">
        <f>0.61365*EXP(17.502*AX408/(240.97+AX408))</f>
        <v>3.7014773869413569</v>
      </c>
      <c r="AZ408">
        <f>IF(AW408&lt;&gt;0,(1000-(AV408+U408)/2)/AW408*AP408,0)</f>
        <v>1.5846593719719707E-2</v>
      </c>
      <c r="BA408">
        <f>U408*AA408/1000</f>
        <v>1.180397790451454</v>
      </c>
      <c r="BB408">
        <f>(AY408-BA408)</f>
        <v>2.5210795964899031</v>
      </c>
      <c r="BC408">
        <f>1/(1.6/F408+1.37/N408)</f>
        <v>9.9103920070852426E-3</v>
      </c>
      <c r="BD408">
        <f>G408*AA408*0.001</f>
        <v>69.213629200578751</v>
      </c>
      <c r="BE408">
        <f>G408/S408</f>
        <v>1.6317853790992558</v>
      </c>
      <c r="BF408">
        <f>(1-AP408*AA408/AU408/F408)*100</f>
        <v>30.84493574897007</v>
      </c>
      <c r="BG408">
        <f>(S408-E408/(N408/1.35))</f>
        <v>419.55526292524803</v>
      </c>
      <c r="BH408">
        <f>E408*BF408/100/BG408</f>
        <v>-2.0875532365750684E-3</v>
      </c>
    </row>
    <row r="409" spans="1:60" x14ac:dyDescent="0.25">
      <c r="A409" s="1">
        <v>142</v>
      </c>
      <c r="B409" s="1" t="s">
        <v>471</v>
      </c>
      <c r="C409" s="1">
        <v>16846.499999877065</v>
      </c>
      <c r="D409" s="1">
        <v>1</v>
      </c>
      <c r="E409">
        <f>(R409-S409*(1000-T409)/(1000-U409))*AO409</f>
        <v>-2.8559251800850403</v>
      </c>
      <c r="F409">
        <f>IF(AZ409&lt;&gt;0,1/(1/AZ409-1/N409),0)</f>
        <v>1.5926866368996734E-2</v>
      </c>
      <c r="G409">
        <f>((BC409-AP409/2)*S409-E409)/(BC409+AP409/2)</f>
        <v>684.26842828821839</v>
      </c>
      <c r="H409">
        <f>AP409*1000</f>
        <v>0.3982109349568923</v>
      </c>
      <c r="I409">
        <f>(AU409-BA409)</f>
        <v>2.4844924384289646</v>
      </c>
      <c r="J409">
        <f>(P409+AT409*D409)</f>
        <v>27.4049418596524</v>
      </c>
      <c r="K409" s="1">
        <v>18.5</v>
      </c>
      <c r="L409">
        <f>(K409*AI409+AJ409)</f>
        <v>2</v>
      </c>
      <c r="M409" s="1">
        <v>0.5</v>
      </c>
      <c r="N409">
        <f>L409*(M409+1)*(M409+1)/(M409*M409+1)</f>
        <v>3.6</v>
      </c>
      <c r="O409" s="1">
        <v>27.384788513183594</v>
      </c>
      <c r="P409" s="1">
        <v>27.569728851318359</v>
      </c>
      <c r="Q409" s="1">
        <v>27.060346603393555</v>
      </c>
      <c r="R409" s="1">
        <v>410.11807250976562</v>
      </c>
      <c r="S409" s="1">
        <v>418.4171142578125</v>
      </c>
      <c r="T409" s="1">
        <v>10.434401512145996</v>
      </c>
      <c r="U409" s="1">
        <v>11.648941993713379</v>
      </c>
      <c r="V409" s="1">
        <v>29.013246536254883</v>
      </c>
      <c r="W409" s="1">
        <v>32.252361297607422</v>
      </c>
      <c r="X409" s="1">
        <v>599.4930419921875</v>
      </c>
      <c r="Y409" s="1">
        <v>0.13641907274723053</v>
      </c>
      <c r="Z409" s="1">
        <v>0.14359903335571289</v>
      </c>
      <c r="AA409" s="1">
        <v>101.35513305664062</v>
      </c>
      <c r="AB409" s="1">
        <v>-0.2463773787021637</v>
      </c>
      <c r="AC409" s="1">
        <v>-7.1141302585601807E-2</v>
      </c>
      <c r="AD409" s="1">
        <v>1.2498323805630207E-2</v>
      </c>
      <c r="AE409" s="1">
        <v>7.360472809523344E-4</v>
      </c>
      <c r="AF409" s="1">
        <v>2.3776719346642494E-2</v>
      </c>
      <c r="AG409" s="1">
        <v>6.5392447868362069E-4</v>
      </c>
      <c r="AH409" s="1">
        <v>1</v>
      </c>
      <c r="AI409" s="1">
        <v>0</v>
      </c>
      <c r="AJ409" s="1">
        <v>2</v>
      </c>
      <c r="AK409" s="1">
        <v>0</v>
      </c>
      <c r="AL409" s="1">
        <v>1</v>
      </c>
      <c r="AM409" s="1">
        <v>0.18999999761581421</v>
      </c>
      <c r="AN409" s="1">
        <v>111115</v>
      </c>
      <c r="AO409">
        <f>X409*0.000001/(K409*0.0001)</f>
        <v>0.32405029296874999</v>
      </c>
      <c r="AP409">
        <f>(U409-T409)/(1000-U409)*AO409</f>
        <v>3.9821093495689231E-4</v>
      </c>
      <c r="AQ409">
        <f>(P409+273.15)</f>
        <v>300.71972885131834</v>
      </c>
      <c r="AR409">
        <f>(O409+273.15)</f>
        <v>300.53478851318357</v>
      </c>
      <c r="AS409">
        <f>(Y409*AK409+Z409*AL409)*AM409</f>
        <v>2.7283815995218674E-2</v>
      </c>
      <c r="AT409">
        <f>((AS409+0.00000010773*(AR409^4-AQ409^4))-AP409*44100)/(L409*0.92*2*29.3+0.00000043092*AQ409^3)</f>
        <v>-0.16478699166595953</v>
      </c>
      <c r="AU409">
        <f>0.61365*EXP(17.502*J409/(240.97+J409))</f>
        <v>3.6651725041708727</v>
      </c>
      <c r="AV409">
        <f>AU409*1000/AA409</f>
        <v>36.161686079802713</v>
      </c>
      <c r="AW409">
        <f>(AV409-U409)</f>
        <v>24.512744086089334</v>
      </c>
      <c r="AX409">
        <f>IF(D409,P409,(O409+P409)/2)</f>
        <v>27.569728851318359</v>
      </c>
      <c r="AY409">
        <f>0.61365*EXP(17.502*AX409/(240.97+AX409))</f>
        <v>3.7006876153987447</v>
      </c>
      <c r="AZ409">
        <f>IF(AW409&lt;&gt;0,(1000-(AV409+U409)/2)/AW409*AP409,0)</f>
        <v>1.5856714211137799E-2</v>
      </c>
      <c r="BA409">
        <f>U409*AA409/1000</f>
        <v>1.1806800657419081</v>
      </c>
      <c r="BB409">
        <f>(AY409-BA409)</f>
        <v>2.5200075496568366</v>
      </c>
      <c r="BC409">
        <f>1/(1.6/F409+1.37/N409)</f>
        <v>9.9167253292310655E-3</v>
      </c>
      <c r="BD409">
        <f>G409*AA409*0.001</f>
        <v>69.354117595610731</v>
      </c>
      <c r="BE409">
        <f>G409/S409</f>
        <v>1.6353739007592278</v>
      </c>
      <c r="BF409">
        <f>(1-AP409*AA409/AU409/F409)*100</f>
        <v>30.859236071526453</v>
      </c>
      <c r="BG409">
        <f>(S409-E409/(N409/1.35))</f>
        <v>419.48808620034441</v>
      </c>
      <c r="BH409">
        <f>E409*BF409/100/BG409</f>
        <v>-2.1009337865383363E-3</v>
      </c>
    </row>
    <row r="410" spans="1:60" x14ac:dyDescent="0.25">
      <c r="A410" s="1">
        <v>143</v>
      </c>
      <c r="B410" s="1" t="s">
        <v>472</v>
      </c>
      <c r="C410" s="1">
        <v>16851.999999754131</v>
      </c>
      <c r="D410" s="1">
        <v>1</v>
      </c>
      <c r="E410">
        <f>(R410-S410*(1000-T410)/(1000-U410))*AO410</f>
        <v>-2.9612319445008723</v>
      </c>
      <c r="F410">
        <f>IF(AZ410&lt;&gt;0,1/(1/AZ410-1/N410),0)</f>
        <v>1.6486811927119458E-2</v>
      </c>
      <c r="G410">
        <f>((BC410-AP410/2)*S410-E410)/(BC410+AP410/2)</f>
        <v>684.74482682494875</v>
      </c>
      <c r="H410">
        <f>AP410*1000</f>
        <v>0.41191850912732991</v>
      </c>
      <c r="I410">
        <f>(AU410-BA410)</f>
        <v>2.4831352657012089</v>
      </c>
      <c r="J410">
        <f>(P410+AT410*D410)</f>
        <v>27.39901780770548</v>
      </c>
      <c r="K410" s="1">
        <v>18.5</v>
      </c>
      <c r="L410">
        <f>(K410*AI410+AJ410)</f>
        <v>2</v>
      </c>
      <c r="M410" s="1">
        <v>0.5</v>
      </c>
      <c r="N410">
        <f>L410*(M410+1)*(M410+1)/(M410*M410+1)</f>
        <v>3.6</v>
      </c>
      <c r="O410" s="1">
        <v>27.387018203735352</v>
      </c>
      <c r="P410" s="1">
        <v>27.568565368652344</v>
      </c>
      <c r="Q410" s="1">
        <v>27.057809829711914</v>
      </c>
      <c r="R410" s="1">
        <v>409.76712036132812</v>
      </c>
      <c r="S410" s="1">
        <v>418.37380981445312</v>
      </c>
      <c r="T410" s="1">
        <v>10.393367767333984</v>
      </c>
      <c r="U410" s="1">
        <v>11.649762153625488</v>
      </c>
      <c r="V410" s="1">
        <v>28.788297653198242</v>
      </c>
      <c r="W410" s="1">
        <v>32.250602722167969</v>
      </c>
      <c r="X410" s="1">
        <v>599.47064208984375</v>
      </c>
      <c r="Y410" s="1">
        <v>0.1150166317820549</v>
      </c>
      <c r="Z410" s="1">
        <v>0.12107013911008835</v>
      </c>
      <c r="AA410" s="1">
        <v>101.35537719726562</v>
      </c>
      <c r="AB410" s="1">
        <v>-0.2463773787021637</v>
      </c>
      <c r="AC410" s="1">
        <v>-7.1141302585601807E-2</v>
      </c>
      <c r="AD410" s="1">
        <v>1.2498323805630207E-2</v>
      </c>
      <c r="AE410" s="1">
        <v>7.360472809523344E-4</v>
      </c>
      <c r="AF410" s="1">
        <v>2.3776719346642494E-2</v>
      </c>
      <c r="AG410" s="1">
        <v>6.5392447868362069E-4</v>
      </c>
      <c r="AH410" s="1">
        <v>1</v>
      </c>
      <c r="AI410" s="1">
        <v>0</v>
      </c>
      <c r="AJ410" s="1">
        <v>2</v>
      </c>
      <c r="AK410" s="1">
        <v>0</v>
      </c>
      <c r="AL410" s="1">
        <v>1</v>
      </c>
      <c r="AM410" s="1">
        <v>0.18999999761581421</v>
      </c>
      <c r="AN410" s="1">
        <v>111115</v>
      </c>
      <c r="AO410">
        <f>X410*0.000001/(K410*0.0001)</f>
        <v>0.32403818491342901</v>
      </c>
      <c r="AP410">
        <f>(U410-T410)/(1000-U410)*AO410</f>
        <v>4.1191850912732992E-4</v>
      </c>
      <c r="AQ410">
        <f>(P410+273.15)</f>
        <v>300.71856536865232</v>
      </c>
      <c r="AR410">
        <f>(O410+273.15)</f>
        <v>300.53701820373533</v>
      </c>
      <c r="AS410">
        <f>(Y410*AK410+Z410*AL410)*AM410</f>
        <v>2.3003326142263081E-2</v>
      </c>
      <c r="AT410">
        <f>((AS410+0.00000010773*(AR410^4-AQ410^4))-AP410*44100)/(L410*0.92*2*29.3+0.00000043092*AQ410^3)</f>
        <v>-0.16954756094686418</v>
      </c>
      <c r="AU410">
        <f>0.61365*EXP(17.502*J410/(240.97+J410))</f>
        <v>3.6639013030403498</v>
      </c>
      <c r="AV410">
        <f>AU410*1000/AA410</f>
        <v>36.149056955403395</v>
      </c>
      <c r="AW410">
        <f>(AV410-U410)</f>
        <v>24.499294801777907</v>
      </c>
      <c r="AX410">
        <f>IF(D410,P410,(O410+P410)/2)</f>
        <v>27.568565368652344</v>
      </c>
      <c r="AY410">
        <f>0.61365*EXP(17.502*AX410/(240.97+AX410))</f>
        <v>3.7004358111724143</v>
      </c>
      <c r="AZ410">
        <f>IF(AW410&lt;&gt;0,(1000-(AV410+U410)/2)/AW410*AP410,0)</f>
        <v>1.6411651977241093E-2</v>
      </c>
      <c r="BA410">
        <f>U410*AA410/1000</f>
        <v>1.1807660373391409</v>
      </c>
      <c r="BB410">
        <f>(AY410-BA410)</f>
        <v>2.5196697738332734</v>
      </c>
      <c r="BC410">
        <f>1/(1.6/F410+1.37/N410)</f>
        <v>1.026400876149227E-2</v>
      </c>
      <c r="BD410">
        <f>G410*AA410*0.001</f>
        <v>69.40257020671902</v>
      </c>
      <c r="BE410">
        <f>G410/S410</f>
        <v>1.6366818638304104</v>
      </c>
      <c r="BF410">
        <f>(1-AP410*AA410/AU410/F410)*100</f>
        <v>30.884150361987217</v>
      </c>
      <c r="BG410">
        <f>(S410-E410/(N410/1.35))</f>
        <v>419.48427179364097</v>
      </c>
      <c r="BH410">
        <f>E410*BF410/100/BG410</f>
        <v>-2.180180254187807E-3</v>
      </c>
    </row>
    <row r="411" spans="1:60" x14ac:dyDescent="0.25">
      <c r="A411" s="1">
        <v>144</v>
      </c>
      <c r="B411" s="1" t="s">
        <v>473</v>
      </c>
      <c r="C411" s="1">
        <v>16856.999999642372</v>
      </c>
      <c r="D411" s="1">
        <v>1</v>
      </c>
      <c r="E411">
        <f>(R411-S411*(1000-T411)/(1000-U411))*AO411</f>
        <v>-2.9333874764147732</v>
      </c>
      <c r="F411">
        <f>IF(AZ411&lt;&gt;0,1/(1/AZ411-1/N411),0)</f>
        <v>1.6474688423113681E-2</v>
      </c>
      <c r="G411">
        <f>((BC411-AP411/2)*S411-E411)/(BC411+AP411/2)</f>
        <v>682.25587163247553</v>
      </c>
      <c r="H411">
        <f>AP411*1000</f>
        <v>0.41182480071278327</v>
      </c>
      <c r="I411">
        <f>(AU411-BA411)</f>
        <v>2.4843691548973466</v>
      </c>
      <c r="J411">
        <f>(P411+AT411*D411)</f>
        <v>27.403963421727877</v>
      </c>
      <c r="K411" s="1">
        <v>18.5</v>
      </c>
      <c r="L411">
        <f>(K411*AI411+AJ411)</f>
        <v>2</v>
      </c>
      <c r="M411" s="1">
        <v>0.5</v>
      </c>
      <c r="N411">
        <f>L411*(M411+1)*(M411+1)/(M411*M411+1)</f>
        <v>3.6</v>
      </c>
      <c r="O411" s="1">
        <v>27.387418746948242</v>
      </c>
      <c r="P411" s="1">
        <v>27.57404899597168</v>
      </c>
      <c r="Q411" s="1">
        <v>27.039649963378906</v>
      </c>
      <c r="R411" s="1">
        <v>409.82797241210937</v>
      </c>
      <c r="S411" s="1">
        <v>418.34890747070312</v>
      </c>
      <c r="T411" s="1">
        <v>10.391983985900879</v>
      </c>
      <c r="U411" s="1">
        <v>11.648097991943359</v>
      </c>
      <c r="V411" s="1">
        <v>28.776313781738281</v>
      </c>
      <c r="W411" s="1">
        <v>32.245113372802734</v>
      </c>
      <c r="X411" s="1">
        <v>599.46905517578125</v>
      </c>
      <c r="Y411" s="1">
        <v>7.0116564631462097E-2</v>
      </c>
      <c r="Z411" s="1">
        <v>7.3806911706924438E-2</v>
      </c>
      <c r="AA411" s="1">
        <v>101.35503387451172</v>
      </c>
      <c r="AB411" s="1">
        <v>-0.2463773787021637</v>
      </c>
      <c r="AC411" s="1">
        <v>-7.1141302585601807E-2</v>
      </c>
      <c r="AD411" s="1">
        <v>1.2498323805630207E-2</v>
      </c>
      <c r="AE411" s="1">
        <v>7.360472809523344E-4</v>
      </c>
      <c r="AF411" s="1">
        <v>2.3776719346642494E-2</v>
      </c>
      <c r="AG411" s="1">
        <v>6.5392447868362069E-4</v>
      </c>
      <c r="AH411" s="1">
        <v>1</v>
      </c>
      <c r="AI411" s="1">
        <v>0</v>
      </c>
      <c r="AJ411" s="1">
        <v>2</v>
      </c>
      <c r="AK411" s="1">
        <v>0</v>
      </c>
      <c r="AL411" s="1">
        <v>1</v>
      </c>
      <c r="AM411" s="1">
        <v>0.18999999761581421</v>
      </c>
      <c r="AN411" s="1">
        <v>111115</v>
      </c>
      <c r="AO411">
        <f>X411*0.000001/(K411*0.0001)</f>
        <v>0.32403732712204386</v>
      </c>
      <c r="AP411">
        <f>(U411-T411)/(1000-U411)*AO411</f>
        <v>4.1182480071278327E-4</v>
      </c>
      <c r="AQ411">
        <f>(P411+273.15)</f>
        <v>300.72404899597166</v>
      </c>
      <c r="AR411">
        <f>(O411+273.15)</f>
        <v>300.53741874694822</v>
      </c>
      <c r="AS411">
        <f>(Y411*AK411+Z411*AL411)*AM411</f>
        <v>1.4023313048346253E-2</v>
      </c>
      <c r="AT411">
        <f>((AS411+0.00000010773*(AR411^4-AQ411^4))-AP411*44100)/(L411*0.92*2*29.3+0.00000043092*AQ411^3)</f>
        <v>-0.17008557424380472</v>
      </c>
      <c r="AU411">
        <f>0.61365*EXP(17.502*J411/(240.97+J411))</f>
        <v>3.6649625214443975</v>
      </c>
      <c r="AV411">
        <f>AU411*1000/AA411</f>
        <v>36.159649711942379</v>
      </c>
      <c r="AW411">
        <f>(AV411-U411)</f>
        <v>24.511551719999019</v>
      </c>
      <c r="AX411">
        <f>IF(D411,P411,(O411+P411)/2)</f>
        <v>27.57404899597168</v>
      </c>
      <c r="AY411">
        <f>0.61365*EXP(17.502*AX411/(240.97+AX411))</f>
        <v>3.7016227242286708</v>
      </c>
      <c r="AZ411">
        <f>IF(AW411&lt;&gt;0,(1000-(AV411+U411)/2)/AW411*AP411,0)</f>
        <v>1.6399638718077026E-2</v>
      </c>
      <c r="BA411">
        <f>U411*AA411/1000</f>
        <v>1.1805933665470512</v>
      </c>
      <c r="BB411">
        <f>(AY411-BA411)</f>
        <v>2.5210293576816198</v>
      </c>
      <c r="BC411">
        <f>1/(1.6/F411+1.37/N411)</f>
        <v>1.0256490627684627E-2</v>
      </c>
      <c r="BD411">
        <f>G411*AA411*0.001</f>
        <v>69.150066980394072</v>
      </c>
      <c r="BE411">
        <f>G411/S411</f>
        <v>1.6308298156133079</v>
      </c>
      <c r="BF411">
        <f>(1-AP411*AA411/AU411/F411)*100</f>
        <v>30.86928121454655</v>
      </c>
      <c r="BG411">
        <f>(S411-E411/(N411/1.35))</f>
        <v>419.44892777435865</v>
      </c>
      <c r="BH411">
        <f>E411*BF411/100/BG411</f>
        <v>-2.1588221336302621E-3</v>
      </c>
    </row>
    <row r="412" spans="1:60" x14ac:dyDescent="0.25">
      <c r="A412" s="1">
        <v>145</v>
      </c>
      <c r="B412" s="1" t="s">
        <v>474</v>
      </c>
      <c r="C412" s="1">
        <v>16861.999999530613</v>
      </c>
      <c r="D412" s="1">
        <v>1</v>
      </c>
      <c r="E412">
        <f>(R412-S412*(1000-T412)/(1000-U412))*AO412</f>
        <v>-2.9195777112130608</v>
      </c>
      <c r="F412">
        <f>IF(AZ412&lt;&gt;0,1/(1/AZ412-1/N412),0)</f>
        <v>1.6483291868885579E-2</v>
      </c>
      <c r="G412">
        <f>((BC412-AP412/2)*S412-E412)/(BC412+AP412/2)</f>
        <v>680.78982481976459</v>
      </c>
      <c r="H412">
        <f>AP412*1000</f>
        <v>0.41204786467453069</v>
      </c>
      <c r="I412">
        <f>(AU412-BA412)</f>
        <v>2.4844281886440145</v>
      </c>
      <c r="J412">
        <f>(P412+AT412*D412)</f>
        <v>27.40362055447688</v>
      </c>
      <c r="K412" s="1">
        <v>18.5</v>
      </c>
      <c r="L412">
        <f>(K412*AI412+AJ412)</f>
        <v>2</v>
      </c>
      <c r="M412" s="1">
        <v>0.5</v>
      </c>
      <c r="N412">
        <f>L412*(M412+1)*(M412+1)/(M412*M412+1)</f>
        <v>3.6</v>
      </c>
      <c r="O412" s="1">
        <v>27.383817672729492</v>
      </c>
      <c r="P412" s="1">
        <v>27.574163436889648</v>
      </c>
      <c r="Q412" s="1">
        <v>27.029953002929687</v>
      </c>
      <c r="R412" s="1">
        <v>409.87020874023437</v>
      </c>
      <c r="S412" s="1">
        <v>418.34832763671875</v>
      </c>
      <c r="T412" s="1">
        <v>10.389969825744629</v>
      </c>
      <c r="U412" s="1">
        <v>11.64677906036377</v>
      </c>
      <c r="V412" s="1">
        <v>28.768144607543945</v>
      </c>
      <c r="W412" s="1">
        <v>32.247138977050781</v>
      </c>
      <c r="X412" s="1">
        <v>599.4627685546875</v>
      </c>
      <c r="Y412" s="1">
        <v>6.3269667327404022E-2</v>
      </c>
      <c r="Z412" s="1">
        <v>6.6599652171134949E-2</v>
      </c>
      <c r="AA412" s="1">
        <v>101.35512542724609</v>
      </c>
      <c r="AB412" s="1">
        <v>-0.2463773787021637</v>
      </c>
      <c r="AC412" s="1">
        <v>-7.1141302585601807E-2</v>
      </c>
      <c r="AD412" s="1">
        <v>1.2498323805630207E-2</v>
      </c>
      <c r="AE412" s="1">
        <v>7.360472809523344E-4</v>
      </c>
      <c r="AF412" s="1">
        <v>2.3776719346642494E-2</v>
      </c>
      <c r="AG412" s="1">
        <v>6.5392447868362069E-4</v>
      </c>
      <c r="AH412" s="1">
        <v>1</v>
      </c>
      <c r="AI412" s="1">
        <v>0</v>
      </c>
      <c r="AJ412" s="1">
        <v>2</v>
      </c>
      <c r="AK412" s="1">
        <v>0</v>
      </c>
      <c r="AL412" s="1">
        <v>1</v>
      </c>
      <c r="AM412" s="1">
        <v>0.18999999761581421</v>
      </c>
      <c r="AN412" s="1">
        <v>111115</v>
      </c>
      <c r="AO412">
        <f>X412*0.000001/(K412*0.0001)</f>
        <v>0.32403392894847971</v>
      </c>
      <c r="AP412">
        <f>(U412-T412)/(1000-U412)*AO412</f>
        <v>4.1204786467453067E-4</v>
      </c>
      <c r="AQ412">
        <f>(P412+273.15)</f>
        <v>300.72416343688963</v>
      </c>
      <c r="AR412">
        <f>(O412+273.15)</f>
        <v>300.53381767272947</v>
      </c>
      <c r="AS412">
        <f>(Y412*AK412+Z412*AL412)*AM412</f>
        <v>1.2653933753729696E-2</v>
      </c>
      <c r="AT412">
        <f>((AS412+0.00000010773*(AR412^4-AQ412^4))-AP412*44100)/(L412*0.92*2*29.3+0.00000043092*AQ412^3)</f>
        <v>-0.17054288241276913</v>
      </c>
      <c r="AU412">
        <f>0.61365*EXP(17.502*J412/(240.97+J412))</f>
        <v>3.664888941130608</v>
      </c>
      <c r="AV412">
        <f>AU412*1000/AA412</f>
        <v>36.158891084016354</v>
      </c>
      <c r="AW412">
        <f>(AV412-U412)</f>
        <v>24.512112023652584</v>
      </c>
      <c r="AX412">
        <f>IF(D412,P412,(O412+P412)/2)</f>
        <v>27.574163436889648</v>
      </c>
      <c r="AY412">
        <f>0.61365*EXP(17.502*AX412/(240.97+AX412))</f>
        <v>3.701647498126678</v>
      </c>
      <c r="AZ412">
        <f>IF(AW412&lt;&gt;0,(1000-(AV412+U412)/2)/AW412*AP412,0)</f>
        <v>1.6408163936884417E-2</v>
      </c>
      <c r="BA412">
        <f>U412*AA412/1000</f>
        <v>1.1804607524865933</v>
      </c>
      <c r="BB412">
        <f>(AY412-BA412)</f>
        <v>2.5211867456400849</v>
      </c>
      <c r="BC412">
        <f>1/(1.6/F412+1.37/N412)</f>
        <v>1.0261825876506387E-2</v>
      </c>
      <c r="BD412">
        <f>G412*AA412*0.001</f>
        <v>69.001538084200135</v>
      </c>
      <c r="BE412">
        <f>G412/S412</f>
        <v>1.6273277071898378</v>
      </c>
      <c r="BF412">
        <f>(1-AP412*AA412/AU412/F412)*100</f>
        <v>30.866488588112727</v>
      </c>
      <c r="BG412">
        <f>(S412-E412/(N412/1.35))</f>
        <v>419.44316927842362</v>
      </c>
      <c r="BH412">
        <f>E412*BF412/100/BG412</f>
        <v>-2.1484939726231916E-3</v>
      </c>
    </row>
    <row r="413" spans="1:60" x14ac:dyDescent="0.25">
      <c r="A413" s="1" t="s">
        <v>9</v>
      </c>
      <c r="B413" s="1" t="s">
        <v>475</v>
      </c>
    </row>
    <row r="414" spans="1:60" x14ac:dyDescent="0.25">
      <c r="A414" s="1" t="s">
        <v>9</v>
      </c>
      <c r="B414" s="1" t="s">
        <v>476</v>
      </c>
    </row>
    <row r="415" spans="1:60" x14ac:dyDescent="0.25">
      <c r="A415" s="1" t="s">
        <v>9</v>
      </c>
      <c r="B415" s="1" t="s">
        <v>477</v>
      </c>
    </row>
    <row r="416" spans="1:60" x14ac:dyDescent="0.25">
      <c r="A416" s="1" t="s">
        <v>9</v>
      </c>
      <c r="B416" s="1" t="s">
        <v>478</v>
      </c>
    </row>
    <row r="417" spans="1:60" x14ac:dyDescent="0.25">
      <c r="A417" s="1" t="s">
        <v>9</v>
      </c>
      <c r="B417" s="1" t="s">
        <v>479</v>
      </c>
    </row>
    <row r="418" spans="1:60" x14ac:dyDescent="0.25">
      <c r="A418" s="1" t="s">
        <v>9</v>
      </c>
      <c r="B418" s="1" t="s">
        <v>480</v>
      </c>
    </row>
    <row r="419" spans="1:60" x14ac:dyDescent="0.25">
      <c r="A419" s="1" t="s">
        <v>9</v>
      </c>
      <c r="B419" s="1" t="s">
        <v>481</v>
      </c>
    </row>
    <row r="420" spans="1:60" x14ac:dyDescent="0.25">
      <c r="A420" s="1" t="s">
        <v>9</v>
      </c>
      <c r="B420" s="1" t="s">
        <v>482</v>
      </c>
    </row>
    <row r="421" spans="1:60" x14ac:dyDescent="0.25">
      <c r="A421" s="1" t="s">
        <v>9</v>
      </c>
      <c r="B421" s="1" t="s">
        <v>483</v>
      </c>
    </row>
    <row r="422" spans="1:60" x14ac:dyDescent="0.25">
      <c r="A422" s="1">
        <v>146</v>
      </c>
      <c r="B422" s="1" t="s">
        <v>484</v>
      </c>
      <c r="C422" s="1">
        <v>17153.499999988824</v>
      </c>
      <c r="D422" s="1">
        <v>1</v>
      </c>
      <c r="E422">
        <f t="shared" ref="E422:E427" si="140">(R422-S422*(1000-T422)/(1000-U422))*AO422</f>
        <v>-1.7070479404065302</v>
      </c>
      <c r="F422">
        <f t="shared" ref="F422:F427" si="141">IF(AZ422&lt;&gt;0,1/(1/AZ422-1/N422),0)</f>
        <v>9.6686532886429977E-3</v>
      </c>
      <c r="G422">
        <f t="shared" ref="G422:G427" si="142">((BC422-AP422/2)*S422-E422)/(BC422+AP422/2)</f>
        <v>675.07906985491388</v>
      </c>
      <c r="H422">
        <f t="shared" ref="H422:H427" si="143">AP422*1000</f>
        <v>0.25272395052252838</v>
      </c>
      <c r="I422">
        <f t="shared" ref="I422:I427" si="144">(AU422-BA422)</f>
        <v>2.5928595628851974</v>
      </c>
      <c r="J422">
        <f t="shared" ref="J422:J427" si="145">(P422+AT422*D422)</f>
        <v>27.645582206099959</v>
      </c>
      <c r="K422" s="1">
        <v>17.420000076293945</v>
      </c>
      <c r="L422">
        <f t="shared" ref="L422:L427" si="146">(K422*AI422+AJ422)</f>
        <v>2</v>
      </c>
      <c r="M422" s="1">
        <v>0.5</v>
      </c>
      <c r="N422">
        <f t="shared" ref="N422:N427" si="147">L422*(M422+1)*(M422+1)/(M422*M422+1)</f>
        <v>3.6</v>
      </c>
      <c r="O422" s="1">
        <v>27.435113906860352</v>
      </c>
      <c r="P422" s="1">
        <v>27.771595001220703</v>
      </c>
      <c r="Q422" s="1">
        <v>27.024351119995117</v>
      </c>
      <c r="R422" s="1">
        <v>410.12832641601562</v>
      </c>
      <c r="S422" s="1">
        <v>414.783935546875</v>
      </c>
      <c r="T422" s="1">
        <v>10.366592407226562</v>
      </c>
      <c r="U422" s="1">
        <v>11.092791557312012</v>
      </c>
      <c r="V422" s="1">
        <v>28.683523178100586</v>
      </c>
      <c r="W422" s="1">
        <v>30.620393753051758</v>
      </c>
      <c r="X422" s="1">
        <v>599.50714111328125</v>
      </c>
      <c r="Y422" s="1">
        <v>0.11351316422224045</v>
      </c>
      <c r="Z422" s="1">
        <v>0.11948753893375397</v>
      </c>
      <c r="AA422" s="1">
        <v>101.35201263427734</v>
      </c>
      <c r="AB422" s="1">
        <v>-0.22714367508888245</v>
      </c>
      <c r="AC422" s="1">
        <v>-8.0547824501991272E-2</v>
      </c>
      <c r="AD422" s="1">
        <v>2.3413728922605515E-2</v>
      </c>
      <c r="AE422" s="1">
        <v>1.0965445544570684E-3</v>
      </c>
      <c r="AF422" s="1">
        <v>9.1308699920773506E-3</v>
      </c>
      <c r="AG422" s="1">
        <v>1.0863583302125335E-3</v>
      </c>
      <c r="AH422" s="1">
        <v>0.3333333432674408</v>
      </c>
      <c r="AI422" s="1">
        <v>0</v>
      </c>
      <c r="AJ422" s="1">
        <v>2</v>
      </c>
      <c r="AK422" s="1">
        <v>0</v>
      </c>
      <c r="AL422" s="1">
        <v>1</v>
      </c>
      <c r="AM422" s="1">
        <v>0.18999999761581421</v>
      </c>
      <c r="AN422" s="1">
        <v>111115</v>
      </c>
      <c r="AO422">
        <f t="shared" ref="AO422:AO427" si="148">X422*0.000001/(K422*0.0001)</f>
        <v>0.34414875917774657</v>
      </c>
      <c r="AP422">
        <f t="shared" ref="AP422:AP427" si="149">(U422-T422)/(1000-U422)*AO422</f>
        <v>2.5272395052252836E-4</v>
      </c>
      <c r="AQ422">
        <f t="shared" ref="AQ422:AQ427" si="150">(P422+273.15)</f>
        <v>300.92159500122068</v>
      </c>
      <c r="AR422">
        <f t="shared" ref="AR422:AR427" si="151">(O422+273.15)</f>
        <v>300.58511390686033</v>
      </c>
      <c r="AS422">
        <f t="shared" ref="AS422:AS427" si="152">(Y422*AK422+Z422*AL422)*AM422</f>
        <v>2.2702632112532761E-2</v>
      </c>
      <c r="AT422">
        <f t="shared" ref="AT422:AT427" si="153">((AS422+0.00000010773*(AR422^4-AQ422^4))-AP422*44100)/(L422*0.92*2*29.3+0.00000043092*AQ422^3)</f>
        <v>-0.12601279512074254</v>
      </c>
      <c r="AU422">
        <f t="shared" ref="AU422:AU427" si="154">0.61365*EXP(17.502*J422/(240.97+J422))</f>
        <v>3.7171363129512893</v>
      </c>
      <c r="AV422">
        <f t="shared" ref="AV422:AV427" si="155">AU422*1000/AA422</f>
        <v>36.675505659313863</v>
      </c>
      <c r="AW422">
        <f t="shared" ref="AW422:AW427" si="156">(AV422-U422)</f>
        <v>25.582714102001852</v>
      </c>
      <c r="AX422">
        <f t="shared" ref="AX422:AX427" si="157">IF(D422,P422,(O422+P422)/2)</f>
        <v>27.771595001220703</v>
      </c>
      <c r="AY422">
        <f t="shared" ref="AY422:AY427" si="158">0.61365*EXP(17.502*AX422/(240.97+AX422))</f>
        <v>3.7446030663475591</v>
      </c>
      <c r="AZ422">
        <f t="shared" ref="AZ422:AZ427" si="159">IF(AW422&lt;&gt;0,(1000-(AV422+U422)/2)/AW422*AP422,0)</f>
        <v>9.6427553834901748E-3</v>
      </c>
      <c r="BA422">
        <f t="shared" ref="BA422:BA427" si="160">U422*AA422/1000</f>
        <v>1.124276750066092</v>
      </c>
      <c r="BB422">
        <f t="shared" ref="BB422:BB427" si="161">(AY422-BA422)</f>
        <v>2.6203263162814672</v>
      </c>
      <c r="BC422">
        <f t="shared" ref="BC422:BC427" si="162">1/(1.6/F422+1.37/N422)</f>
        <v>6.0290435411005502E-3</v>
      </c>
      <c r="BD422">
        <f t="shared" ref="BD422:BD427" si="163">G422*AA422*0.001</f>
        <v>68.420622417071428</v>
      </c>
      <c r="BE422">
        <f t="shared" ref="BE422:BE427" si="164">G422/S422</f>
        <v>1.6275439138327543</v>
      </c>
      <c r="BF422">
        <f t="shared" ref="BF422:BF427" si="165">(1-AP422*AA422/AU422/F422)*100</f>
        <v>28.730402779202279</v>
      </c>
      <c r="BG422">
        <f t="shared" ref="BG422:BG427" si="166">(S422-E422/(N422/1.35))</f>
        <v>415.42407852452743</v>
      </c>
      <c r="BH422">
        <f t="shared" ref="BH422:BH427" si="167">E422*BF422/100/BG422</f>
        <v>-1.180580939493897E-3</v>
      </c>
    </row>
    <row r="423" spans="1:60" x14ac:dyDescent="0.25">
      <c r="A423" s="1">
        <v>147</v>
      </c>
      <c r="B423" s="1" t="s">
        <v>485</v>
      </c>
      <c r="C423" s="1">
        <v>17158.499999877065</v>
      </c>
      <c r="D423" s="1">
        <v>1</v>
      </c>
      <c r="E423">
        <f t="shared" si="140"/>
        <v>-1.7086116716646318</v>
      </c>
      <c r="F423">
        <f t="shared" si="141"/>
        <v>9.5523118713497328E-3</v>
      </c>
      <c r="G423">
        <f t="shared" si="142"/>
        <v>678.70861310191788</v>
      </c>
      <c r="H423">
        <f t="shared" si="143"/>
        <v>0.24975663889610497</v>
      </c>
      <c r="I423">
        <f t="shared" si="144"/>
        <v>2.593563715060391</v>
      </c>
      <c r="J423">
        <f t="shared" si="145"/>
        <v>27.643789318992539</v>
      </c>
      <c r="K423" s="1">
        <v>17.420000076293945</v>
      </c>
      <c r="L423">
        <f t="shared" si="146"/>
        <v>2</v>
      </c>
      <c r="M423" s="1">
        <v>0.5</v>
      </c>
      <c r="N423">
        <f t="shared" si="147"/>
        <v>3.6</v>
      </c>
      <c r="O423" s="1">
        <v>27.430393218994141</v>
      </c>
      <c r="P423" s="1">
        <v>27.768869400024414</v>
      </c>
      <c r="Q423" s="1">
        <v>27.015754699707031</v>
      </c>
      <c r="R423" s="1">
        <v>410.1290283203125</v>
      </c>
      <c r="S423" s="1">
        <v>414.79281616210937</v>
      </c>
      <c r="T423" s="1">
        <v>10.364296913146973</v>
      </c>
      <c r="U423" s="1">
        <v>11.081987380981445</v>
      </c>
      <c r="V423" s="1">
        <v>28.689609527587891</v>
      </c>
      <c r="W423" s="1">
        <v>30.600475311279297</v>
      </c>
      <c r="X423" s="1">
        <v>599.498779296875</v>
      </c>
      <c r="Y423" s="1">
        <v>0.13322927057743073</v>
      </c>
      <c r="Z423" s="1">
        <v>0.14024132490158081</v>
      </c>
      <c r="AA423" s="1">
        <v>101.35213470458984</v>
      </c>
      <c r="AB423" s="1">
        <v>-0.22714367508888245</v>
      </c>
      <c r="AC423" s="1">
        <v>-8.0547824501991272E-2</v>
      </c>
      <c r="AD423" s="1">
        <v>2.3413728922605515E-2</v>
      </c>
      <c r="AE423" s="1">
        <v>1.0965445544570684E-3</v>
      </c>
      <c r="AF423" s="1">
        <v>9.1308699920773506E-3</v>
      </c>
      <c r="AG423" s="1">
        <v>1.0863583302125335E-3</v>
      </c>
      <c r="AH423" s="1">
        <v>1</v>
      </c>
      <c r="AI423" s="1">
        <v>0</v>
      </c>
      <c r="AJ423" s="1">
        <v>2</v>
      </c>
      <c r="AK423" s="1">
        <v>0</v>
      </c>
      <c r="AL423" s="1">
        <v>1</v>
      </c>
      <c r="AM423" s="1">
        <v>0.18999999761581421</v>
      </c>
      <c r="AN423" s="1">
        <v>111115</v>
      </c>
      <c r="AO423">
        <f t="shared" si="148"/>
        <v>0.34414395905353895</v>
      </c>
      <c r="AP423">
        <f t="shared" si="149"/>
        <v>2.4975663889610498E-4</v>
      </c>
      <c r="AQ423">
        <f t="shared" si="150"/>
        <v>300.91886940002439</v>
      </c>
      <c r="AR423">
        <f t="shared" si="151"/>
        <v>300.58039321899412</v>
      </c>
      <c r="AS423">
        <f t="shared" si="152"/>
        <v>2.664585139693898E-2</v>
      </c>
      <c r="AT423">
        <f t="shared" si="153"/>
        <v>-0.12508008103187521</v>
      </c>
      <c r="AU423">
        <f t="shared" si="154"/>
        <v>3.7167467928921871</v>
      </c>
      <c r="AV423">
        <f t="shared" si="155"/>
        <v>36.671618251804517</v>
      </c>
      <c r="AW423">
        <f t="shared" si="156"/>
        <v>25.589630870823072</v>
      </c>
      <c r="AX423">
        <f t="shared" si="157"/>
        <v>27.768869400024414</v>
      </c>
      <c r="AY423">
        <f t="shared" si="158"/>
        <v>3.7440071040043956</v>
      </c>
      <c r="AZ423">
        <f t="shared" si="159"/>
        <v>9.5270326527088431E-3</v>
      </c>
      <c r="BA423">
        <f t="shared" si="160"/>
        <v>1.1231830778317962</v>
      </c>
      <c r="BB423">
        <f t="shared" si="161"/>
        <v>2.6208240261725995</v>
      </c>
      <c r="BC423">
        <f t="shared" si="162"/>
        <v>5.9566614393402051E-3</v>
      </c>
      <c r="BD423">
        <f t="shared" si="163"/>
        <v>68.788566780270941</v>
      </c>
      <c r="BE423">
        <f t="shared" si="164"/>
        <v>1.636259324309669</v>
      </c>
      <c r="BF423">
        <f t="shared" si="165"/>
        <v>28.701815224516036</v>
      </c>
      <c r="BG423">
        <f t="shared" si="166"/>
        <v>415.43354553898359</v>
      </c>
      <c r="BH423">
        <f t="shared" si="167"/>
        <v>-1.1804597153305201E-3</v>
      </c>
    </row>
    <row r="424" spans="1:60" x14ac:dyDescent="0.25">
      <c r="A424" s="1">
        <v>148</v>
      </c>
      <c r="B424" s="1" t="s">
        <v>486</v>
      </c>
      <c r="C424" s="1">
        <v>17163.499999765307</v>
      </c>
      <c r="D424" s="1">
        <v>1</v>
      </c>
      <c r="E424">
        <f t="shared" si="140"/>
        <v>-1.7755957732600041</v>
      </c>
      <c r="F424">
        <f t="shared" si="141"/>
        <v>9.8019737033917462E-3</v>
      </c>
      <c r="G424">
        <f t="shared" si="142"/>
        <v>682.27915679441264</v>
      </c>
      <c r="H424">
        <f t="shared" si="143"/>
        <v>0.2562997138517743</v>
      </c>
      <c r="I424">
        <f t="shared" si="144"/>
        <v>2.5939063819463328</v>
      </c>
      <c r="J424">
        <f t="shared" si="145"/>
        <v>27.641320331170686</v>
      </c>
      <c r="K424" s="1">
        <v>17.420000076293945</v>
      </c>
      <c r="L424">
        <f t="shared" si="146"/>
        <v>2</v>
      </c>
      <c r="M424" s="1">
        <v>0.5</v>
      </c>
      <c r="N424">
        <f t="shared" si="147"/>
        <v>3.6</v>
      </c>
      <c r="O424" s="1">
        <v>27.426259994506836</v>
      </c>
      <c r="P424" s="1">
        <v>27.769332885742187</v>
      </c>
      <c r="Q424" s="1">
        <v>27.016773223876953</v>
      </c>
      <c r="R424" s="1">
        <v>409.91976928710937</v>
      </c>
      <c r="S424" s="1">
        <v>414.77044677734375</v>
      </c>
      <c r="T424" s="1">
        <v>10.33684253692627</v>
      </c>
      <c r="U424" s="1">
        <v>11.073359489440918</v>
      </c>
      <c r="V424" s="1">
        <v>28.566492080688477</v>
      </c>
      <c r="W424" s="1">
        <v>30.58515739440918</v>
      </c>
      <c r="X424" s="1">
        <v>599.4840087890625</v>
      </c>
      <c r="Y424" s="1">
        <v>9.1872535645961761E-2</v>
      </c>
      <c r="Z424" s="1">
        <v>9.6707940101623535E-2</v>
      </c>
      <c r="AA424" s="1">
        <v>101.35172271728516</v>
      </c>
      <c r="AB424" s="1">
        <v>-0.22714367508888245</v>
      </c>
      <c r="AC424" s="1">
        <v>-8.0547824501991272E-2</v>
      </c>
      <c r="AD424" s="1">
        <v>2.3413728922605515E-2</v>
      </c>
      <c r="AE424" s="1">
        <v>1.0965445544570684E-3</v>
      </c>
      <c r="AF424" s="1">
        <v>9.1308699920773506E-3</v>
      </c>
      <c r="AG424" s="1">
        <v>1.0863583302125335E-3</v>
      </c>
      <c r="AH424" s="1">
        <v>1</v>
      </c>
      <c r="AI424" s="1">
        <v>0</v>
      </c>
      <c r="AJ424" s="1">
        <v>2</v>
      </c>
      <c r="AK424" s="1">
        <v>0</v>
      </c>
      <c r="AL424" s="1">
        <v>1</v>
      </c>
      <c r="AM424" s="1">
        <v>0.18999999761581421</v>
      </c>
      <c r="AN424" s="1">
        <v>111115</v>
      </c>
      <c r="AO424">
        <f t="shared" si="148"/>
        <v>0.34413548000201899</v>
      </c>
      <c r="AP424">
        <f t="shared" si="149"/>
        <v>2.5629971385177428E-4</v>
      </c>
      <c r="AQ424">
        <f t="shared" si="150"/>
        <v>300.91933288574216</v>
      </c>
      <c r="AR424">
        <f t="shared" si="151"/>
        <v>300.57625999450681</v>
      </c>
      <c r="AS424">
        <f t="shared" si="152"/>
        <v>1.8374508388738775E-2</v>
      </c>
      <c r="AT424">
        <f t="shared" si="153"/>
        <v>-0.12801255457150268</v>
      </c>
      <c r="AU424">
        <f t="shared" si="154"/>
        <v>3.716210442468967</v>
      </c>
      <c r="AV424">
        <f t="shared" si="155"/>
        <v>36.666475347785884</v>
      </c>
      <c r="AW424">
        <f t="shared" si="156"/>
        <v>25.593115858344966</v>
      </c>
      <c r="AX424">
        <f t="shared" si="157"/>
        <v>27.769332885742187</v>
      </c>
      <c r="AY424">
        <f t="shared" si="158"/>
        <v>3.7441084409556078</v>
      </c>
      <c r="AZ424">
        <f t="shared" si="159"/>
        <v>9.7753576482225452E-3</v>
      </c>
      <c r="BA424">
        <f t="shared" si="160"/>
        <v>1.1223040605226342</v>
      </c>
      <c r="BB424">
        <f t="shared" si="161"/>
        <v>2.6218043804329736</v>
      </c>
      <c r="BC424">
        <f t="shared" si="162"/>
        <v>6.111984254334589E-3</v>
      </c>
      <c r="BD424">
        <f t="shared" si="163"/>
        <v>69.150167915210432</v>
      </c>
      <c r="BE424">
        <f t="shared" si="164"/>
        <v>1.6449560524274103</v>
      </c>
      <c r="BF424">
        <f t="shared" si="165"/>
        <v>28.687539061402955</v>
      </c>
      <c r="BG424">
        <f t="shared" si="166"/>
        <v>415.43629519231627</v>
      </c>
      <c r="BH424">
        <f t="shared" si="167"/>
        <v>-1.2261199537001953E-3</v>
      </c>
    </row>
    <row r="425" spans="1:60" x14ac:dyDescent="0.25">
      <c r="A425" s="1">
        <v>149</v>
      </c>
      <c r="B425" s="1" t="s">
        <v>487</v>
      </c>
      <c r="C425" s="1">
        <v>17168.999999642372</v>
      </c>
      <c r="D425" s="1">
        <v>1</v>
      </c>
      <c r="E425">
        <f t="shared" si="140"/>
        <v>-1.7902853098807459</v>
      </c>
      <c r="F425">
        <f t="shared" si="141"/>
        <v>9.781703273095058E-3</v>
      </c>
      <c r="G425">
        <f t="shared" si="142"/>
        <v>685.2089212842335</v>
      </c>
      <c r="H425">
        <f t="shared" si="143"/>
        <v>0.2558085463146928</v>
      </c>
      <c r="I425">
        <f t="shared" si="144"/>
        <v>2.5942905647523133</v>
      </c>
      <c r="J425">
        <f t="shared" si="145"/>
        <v>27.641386507377899</v>
      </c>
      <c r="K425" s="1">
        <v>17.420000076293945</v>
      </c>
      <c r="L425">
        <f t="shared" si="146"/>
        <v>2</v>
      </c>
      <c r="M425" s="1">
        <v>0.5</v>
      </c>
      <c r="N425">
        <f t="shared" si="147"/>
        <v>3.6</v>
      </c>
      <c r="O425" s="1">
        <v>27.426177978515625</v>
      </c>
      <c r="P425" s="1">
        <v>27.769264221191406</v>
      </c>
      <c r="Q425" s="1">
        <v>27.031097412109375</v>
      </c>
      <c r="R425" s="1">
        <v>409.8616943359375</v>
      </c>
      <c r="S425" s="1">
        <v>414.7557373046875</v>
      </c>
      <c r="T425" s="1">
        <v>10.334590911865234</v>
      </c>
      <c r="U425" s="1">
        <v>11.069710731506348</v>
      </c>
      <c r="V425" s="1">
        <v>28.548812866210938</v>
      </c>
      <c r="W425" s="1">
        <v>30.574811935424805</v>
      </c>
      <c r="X425" s="1">
        <v>599.47454833984375</v>
      </c>
      <c r="Y425" s="1">
        <v>6.4954601228237152E-2</v>
      </c>
      <c r="Z425" s="1">
        <v>6.8373262882232666E-2</v>
      </c>
      <c r="AA425" s="1">
        <v>101.35172271728516</v>
      </c>
      <c r="AB425" s="1">
        <v>-0.22714367508888245</v>
      </c>
      <c r="AC425" s="1">
        <v>-8.0547824501991272E-2</v>
      </c>
      <c r="AD425" s="1">
        <v>2.3413728922605515E-2</v>
      </c>
      <c r="AE425" s="1">
        <v>1.0965445544570684E-3</v>
      </c>
      <c r="AF425" s="1">
        <v>9.1308699920773506E-3</v>
      </c>
      <c r="AG425" s="1">
        <v>1.0863583302125335E-3</v>
      </c>
      <c r="AH425" s="1">
        <v>1</v>
      </c>
      <c r="AI425" s="1">
        <v>0</v>
      </c>
      <c r="AJ425" s="1">
        <v>2</v>
      </c>
      <c r="AK425" s="1">
        <v>0</v>
      </c>
      <c r="AL425" s="1">
        <v>1</v>
      </c>
      <c r="AM425" s="1">
        <v>0.18999999761581421</v>
      </c>
      <c r="AN425" s="1">
        <v>111115</v>
      </c>
      <c r="AO425">
        <f t="shared" si="148"/>
        <v>0.34413004920455786</v>
      </c>
      <c r="AP425">
        <f t="shared" si="149"/>
        <v>2.5580854631469281E-4</v>
      </c>
      <c r="AQ425">
        <f t="shared" si="150"/>
        <v>300.91926422119138</v>
      </c>
      <c r="AR425">
        <f t="shared" si="151"/>
        <v>300.5761779785156</v>
      </c>
      <c r="AS425">
        <f t="shared" si="152"/>
        <v>1.2990919784609645E-2</v>
      </c>
      <c r="AT425">
        <f t="shared" si="153"/>
        <v>-0.1278777138135069</v>
      </c>
      <c r="AU425">
        <f t="shared" si="154"/>
        <v>3.7162248173725008</v>
      </c>
      <c r="AV425">
        <f t="shared" si="155"/>
        <v>36.666617179647723</v>
      </c>
      <c r="AW425">
        <f t="shared" si="156"/>
        <v>25.596906448141375</v>
      </c>
      <c r="AX425">
        <f t="shared" si="157"/>
        <v>27.769264221191406</v>
      </c>
      <c r="AY425">
        <f t="shared" si="158"/>
        <v>3.7440934279229321</v>
      </c>
      <c r="AZ425">
        <f t="shared" si="159"/>
        <v>9.7551970389823089E-3</v>
      </c>
      <c r="BA425">
        <f t="shared" si="160"/>
        <v>1.1219342526201872</v>
      </c>
      <c r="BB425">
        <f t="shared" si="161"/>
        <v>2.6221591753027447</v>
      </c>
      <c r="BC425">
        <f t="shared" si="162"/>
        <v>6.0993740412015919E-3</v>
      </c>
      <c r="BD425">
        <f t="shared" si="163"/>
        <v>69.447104593409705</v>
      </c>
      <c r="BE425">
        <f t="shared" si="164"/>
        <v>1.6520782225632382</v>
      </c>
      <c r="BF425">
        <f t="shared" si="165"/>
        <v>28.67698049263857</v>
      </c>
      <c r="BG425">
        <f t="shared" si="166"/>
        <v>415.4270942958928</v>
      </c>
      <c r="BH425">
        <f t="shared" si="167"/>
        <v>-1.2358360254456596E-3</v>
      </c>
    </row>
    <row r="426" spans="1:60" x14ac:dyDescent="0.25">
      <c r="A426" s="1">
        <v>150</v>
      </c>
      <c r="B426" s="1" t="s">
        <v>488</v>
      </c>
      <c r="C426" s="1">
        <v>17173.999999530613</v>
      </c>
      <c r="D426" s="1">
        <v>1</v>
      </c>
      <c r="E426">
        <f t="shared" si="140"/>
        <v>-1.7958901337984043</v>
      </c>
      <c r="F426">
        <f t="shared" si="141"/>
        <v>9.7678529610614809E-3</v>
      </c>
      <c r="G426">
        <f t="shared" si="142"/>
        <v>686.47527147557264</v>
      </c>
      <c r="H426">
        <f t="shared" si="143"/>
        <v>0.25551125026382593</v>
      </c>
      <c r="I426">
        <f t="shared" si="144"/>
        <v>2.594942735844131</v>
      </c>
      <c r="J426">
        <f t="shared" si="145"/>
        <v>27.642770266032429</v>
      </c>
      <c r="K426" s="1">
        <v>17.420000076293945</v>
      </c>
      <c r="L426">
        <f t="shared" si="146"/>
        <v>2</v>
      </c>
      <c r="M426" s="1">
        <v>0.5</v>
      </c>
      <c r="N426">
        <f t="shared" si="147"/>
        <v>3.6</v>
      </c>
      <c r="O426" s="1">
        <v>27.428693771362305</v>
      </c>
      <c r="P426" s="1">
        <v>27.770429611206055</v>
      </c>
      <c r="Q426" s="1">
        <v>27.039934158325195</v>
      </c>
      <c r="R426" s="1">
        <v>409.80746459960937</v>
      </c>
      <c r="S426" s="1">
        <v>414.71820068359375</v>
      </c>
      <c r="T426" s="1">
        <v>10.331961631774902</v>
      </c>
      <c r="U426" s="1">
        <v>11.066232681274414</v>
      </c>
      <c r="V426" s="1">
        <v>28.534021377563477</v>
      </c>
      <c r="W426" s="1">
        <v>30.561336517333984</v>
      </c>
      <c r="X426" s="1">
        <v>599.47210693359375</v>
      </c>
      <c r="Y426" s="1">
        <v>5.1081392914056778E-2</v>
      </c>
      <c r="Z426" s="1">
        <v>5.376989021897316E-2</v>
      </c>
      <c r="AA426" s="1">
        <v>101.351806640625</v>
      </c>
      <c r="AB426" s="1">
        <v>-0.22714367508888245</v>
      </c>
      <c r="AC426" s="1">
        <v>-8.0547824501991272E-2</v>
      </c>
      <c r="AD426" s="1">
        <v>2.3413728922605515E-2</v>
      </c>
      <c r="AE426" s="1">
        <v>1.0965445544570684E-3</v>
      </c>
      <c r="AF426" s="1">
        <v>9.1308699920773506E-3</v>
      </c>
      <c r="AG426" s="1">
        <v>1.0863583302125335E-3</v>
      </c>
      <c r="AH426" s="1">
        <v>1</v>
      </c>
      <c r="AI426" s="1">
        <v>0</v>
      </c>
      <c r="AJ426" s="1">
        <v>2</v>
      </c>
      <c r="AK426" s="1">
        <v>0</v>
      </c>
      <c r="AL426" s="1">
        <v>1</v>
      </c>
      <c r="AM426" s="1">
        <v>0.18999999761581421</v>
      </c>
      <c r="AN426" s="1">
        <v>111115</v>
      </c>
      <c r="AO426">
        <f t="shared" si="148"/>
        <v>0.34412864770843882</v>
      </c>
      <c r="AP426">
        <f t="shared" si="149"/>
        <v>2.5551125026382593E-4</v>
      </c>
      <c r="AQ426">
        <f t="shared" si="150"/>
        <v>300.92042961120603</v>
      </c>
      <c r="AR426">
        <f t="shared" si="151"/>
        <v>300.57869377136228</v>
      </c>
      <c r="AS426">
        <f t="shared" si="152"/>
        <v>1.0216279013407492E-2</v>
      </c>
      <c r="AT426">
        <f t="shared" si="153"/>
        <v>-0.12765934517362743</v>
      </c>
      <c r="AU426">
        <f t="shared" si="154"/>
        <v>3.7165254107968204</v>
      </c>
      <c r="AV426">
        <f t="shared" si="155"/>
        <v>36.669552660022539</v>
      </c>
      <c r="AW426">
        <f t="shared" si="156"/>
        <v>25.603319978748125</v>
      </c>
      <c r="AX426">
        <f t="shared" si="157"/>
        <v>27.770429611206055</v>
      </c>
      <c r="AY426">
        <f t="shared" si="158"/>
        <v>3.7443482395694874</v>
      </c>
      <c r="AZ426">
        <f t="shared" si="159"/>
        <v>9.7414216349055189E-3</v>
      </c>
      <c r="BA426">
        <f t="shared" si="160"/>
        <v>1.1215826749526896</v>
      </c>
      <c r="BB426">
        <f t="shared" si="161"/>
        <v>2.622765564616798</v>
      </c>
      <c r="BC426">
        <f t="shared" si="162"/>
        <v>6.0907577070498202E-3</v>
      </c>
      <c r="BD426">
        <f t="shared" si="163"/>
        <v>69.575508978162787</v>
      </c>
      <c r="BE426">
        <f t="shared" si="164"/>
        <v>1.6552812737517493</v>
      </c>
      <c r="BF426">
        <f t="shared" si="165"/>
        <v>28.664566999938945</v>
      </c>
      <c r="BG426">
        <f t="shared" si="166"/>
        <v>415.39165948376814</v>
      </c>
      <c r="BH426">
        <f t="shared" si="167"/>
        <v>-1.2392741137067836E-3</v>
      </c>
    </row>
    <row r="427" spans="1:60" x14ac:dyDescent="0.25">
      <c r="A427" s="1">
        <v>151</v>
      </c>
      <c r="B427" s="1" t="s">
        <v>489</v>
      </c>
      <c r="C427" s="1">
        <v>17178.999999418855</v>
      </c>
      <c r="D427" s="1">
        <v>1</v>
      </c>
      <c r="E427">
        <f t="shared" si="140"/>
        <v>-1.8203465816205289</v>
      </c>
      <c r="F427">
        <f t="shared" si="141"/>
        <v>9.7625768455023906E-3</v>
      </c>
      <c r="G427">
        <f t="shared" si="142"/>
        <v>690.53100951201657</v>
      </c>
      <c r="H427">
        <f t="shared" si="143"/>
        <v>0.25544369555148744</v>
      </c>
      <c r="I427">
        <f t="shared" si="144"/>
        <v>2.5956492286656543</v>
      </c>
      <c r="J427">
        <f t="shared" si="145"/>
        <v>27.644585617785953</v>
      </c>
      <c r="K427" s="1">
        <v>17.420000076293945</v>
      </c>
      <c r="L427">
        <f t="shared" si="146"/>
        <v>2</v>
      </c>
      <c r="M427" s="1">
        <v>0.5</v>
      </c>
      <c r="N427">
        <f t="shared" si="147"/>
        <v>3.6</v>
      </c>
      <c r="O427" s="1">
        <v>27.431529998779297</v>
      </c>
      <c r="P427" s="1">
        <v>27.772111892700195</v>
      </c>
      <c r="Q427" s="1">
        <v>27.038351058959961</v>
      </c>
      <c r="R427" s="1">
        <v>409.70623779296875</v>
      </c>
      <c r="S427" s="1">
        <v>414.68826293945312</v>
      </c>
      <c r="T427" s="1">
        <v>10.329075813293457</v>
      </c>
      <c r="U427" s="1">
        <v>11.063172340393066</v>
      </c>
      <c r="V427" s="1">
        <v>28.520578384399414</v>
      </c>
      <c r="W427" s="1">
        <v>30.547657012939453</v>
      </c>
      <c r="X427" s="1">
        <v>599.45794677734375</v>
      </c>
      <c r="Y427" s="1">
        <v>4.8429060727357864E-2</v>
      </c>
      <c r="Z427" s="1">
        <v>5.0977960228919983E-2</v>
      </c>
      <c r="AA427" s="1">
        <v>101.35163116455078</v>
      </c>
      <c r="AB427" s="1">
        <v>-0.22714367508888245</v>
      </c>
      <c r="AC427" s="1">
        <v>-8.0547824501991272E-2</v>
      </c>
      <c r="AD427" s="1">
        <v>2.3413728922605515E-2</v>
      </c>
      <c r="AE427" s="1">
        <v>1.0965445544570684E-3</v>
      </c>
      <c r="AF427" s="1">
        <v>9.1308699920773506E-3</v>
      </c>
      <c r="AG427" s="1">
        <v>1.0863583302125335E-3</v>
      </c>
      <c r="AH427" s="1">
        <v>1</v>
      </c>
      <c r="AI427" s="1">
        <v>0</v>
      </c>
      <c r="AJ427" s="1">
        <v>2</v>
      </c>
      <c r="AK427" s="1">
        <v>0</v>
      </c>
      <c r="AL427" s="1">
        <v>1</v>
      </c>
      <c r="AM427" s="1">
        <v>0.18999999761581421</v>
      </c>
      <c r="AN427" s="1">
        <v>111115</v>
      </c>
      <c r="AO427">
        <f t="shared" si="148"/>
        <v>0.34412051903094865</v>
      </c>
      <c r="AP427">
        <f t="shared" si="149"/>
        <v>2.5544369555148745E-4</v>
      </c>
      <c r="AQ427">
        <f t="shared" si="150"/>
        <v>300.92211189270017</v>
      </c>
      <c r="AR427">
        <f t="shared" si="151"/>
        <v>300.58152999877927</v>
      </c>
      <c r="AS427">
        <f t="shared" si="152"/>
        <v>9.6858123219538683E-3</v>
      </c>
      <c r="AT427">
        <f t="shared" si="153"/>
        <v>-0.12752627491424359</v>
      </c>
      <c r="AU427">
        <f t="shared" si="154"/>
        <v>3.7169197912190324</v>
      </c>
      <c r="AV427">
        <f t="shared" si="155"/>
        <v>36.67350735761103</v>
      </c>
      <c r="AW427">
        <f t="shared" si="156"/>
        <v>25.610335017217963</v>
      </c>
      <c r="AX427">
        <f t="shared" si="157"/>
        <v>27.772111892700195</v>
      </c>
      <c r="AY427">
        <f t="shared" si="158"/>
        <v>3.7447160958347725</v>
      </c>
      <c r="AZ427">
        <f t="shared" si="159"/>
        <v>9.7361740268583942E-3</v>
      </c>
      <c r="BA427">
        <f t="shared" si="160"/>
        <v>1.1212705625533781</v>
      </c>
      <c r="BB427">
        <f t="shared" si="161"/>
        <v>2.6234455332813944</v>
      </c>
      <c r="BC427">
        <f t="shared" si="162"/>
        <v>6.0874753996981983E-3</v>
      </c>
      <c r="BD427">
        <f t="shared" si="163"/>
        <v>69.986444183746812</v>
      </c>
      <c r="BE427">
        <f t="shared" si="164"/>
        <v>1.665180983462843</v>
      </c>
      <c r="BF427">
        <f t="shared" si="165"/>
        <v>28.652579462247594</v>
      </c>
      <c r="BG427">
        <f t="shared" si="166"/>
        <v>415.3708929075608</v>
      </c>
      <c r="BH427">
        <f t="shared" si="167"/>
        <v>-1.2556880120707075E-3</v>
      </c>
    </row>
    <row r="428" spans="1:60" x14ac:dyDescent="0.25">
      <c r="A428" s="1" t="s">
        <v>9</v>
      </c>
      <c r="B428" s="1" t="s">
        <v>490</v>
      </c>
    </row>
    <row r="429" spans="1:60" x14ac:dyDescent="0.25">
      <c r="A429" s="1" t="s">
        <v>9</v>
      </c>
      <c r="B429" s="1" t="s">
        <v>491</v>
      </c>
    </row>
    <row r="430" spans="1:60" x14ac:dyDescent="0.25">
      <c r="A430" s="1" t="s">
        <v>9</v>
      </c>
      <c r="B430" s="1" t="s">
        <v>492</v>
      </c>
    </row>
    <row r="431" spans="1:60" x14ac:dyDescent="0.25">
      <c r="A431" s="1" t="s">
        <v>9</v>
      </c>
      <c r="B431" s="1" t="s">
        <v>493</v>
      </c>
    </row>
    <row r="432" spans="1:60" x14ac:dyDescent="0.25">
      <c r="A432" s="1" t="s">
        <v>9</v>
      </c>
      <c r="B432" s="1" t="s">
        <v>494</v>
      </c>
    </row>
    <row r="433" spans="1:60" x14ac:dyDescent="0.25">
      <c r="A433" s="1" t="s">
        <v>9</v>
      </c>
      <c r="B433" s="1" t="s">
        <v>495</v>
      </c>
    </row>
    <row r="434" spans="1:60" x14ac:dyDescent="0.25">
      <c r="A434" s="1" t="s">
        <v>9</v>
      </c>
      <c r="B434" s="1" t="s">
        <v>496</v>
      </c>
    </row>
    <row r="435" spans="1:60" x14ac:dyDescent="0.25">
      <c r="A435" s="1" t="s">
        <v>9</v>
      </c>
      <c r="B435" s="1" t="s">
        <v>497</v>
      </c>
    </row>
    <row r="436" spans="1:60" x14ac:dyDescent="0.25">
      <c r="A436" s="1" t="s">
        <v>9</v>
      </c>
      <c r="B436" s="1" t="s">
        <v>498</v>
      </c>
    </row>
    <row r="437" spans="1:60" x14ac:dyDescent="0.25">
      <c r="A437" s="1">
        <v>152</v>
      </c>
      <c r="B437" s="1" t="s">
        <v>499</v>
      </c>
      <c r="C437" s="1">
        <v>17581.499999988824</v>
      </c>
      <c r="D437" s="1">
        <v>1</v>
      </c>
      <c r="E437">
        <f>(R437-S437*(1000-T437)/(1000-U437))*AO437</f>
        <v>-1.2514620423049208</v>
      </c>
      <c r="F437">
        <f>IF(AZ437&lt;&gt;0,1/(1/AZ437-1/N437),0)</f>
        <v>3.8228928285015443E-3</v>
      </c>
      <c r="G437">
        <f>((BC437-AP437/2)*S437-E437)/(BC437+AP437/2)</f>
        <v>911.85799115439886</v>
      </c>
      <c r="H437">
        <f>AP437*1000</f>
        <v>0.10303074067628364</v>
      </c>
      <c r="I437">
        <f>(AU437-BA437)</f>
        <v>2.6685820698261944</v>
      </c>
      <c r="J437">
        <f>(P437+AT437*D437)</f>
        <v>27.904288012182455</v>
      </c>
      <c r="K437" s="1">
        <v>30.030000686645508</v>
      </c>
      <c r="L437">
        <f>(K437*AI437+AJ437)</f>
        <v>2</v>
      </c>
      <c r="M437" s="1">
        <v>0.5</v>
      </c>
      <c r="N437">
        <f>L437*(M437+1)*(M437+1)/(M437*M437+1)</f>
        <v>3.6</v>
      </c>
      <c r="O437" s="1">
        <v>27.482860565185547</v>
      </c>
      <c r="P437" s="1">
        <v>27.992031097412109</v>
      </c>
      <c r="Q437" s="1">
        <v>27.002397537231445</v>
      </c>
      <c r="R437" s="1">
        <v>410.21353149414062</v>
      </c>
      <c r="S437" s="1">
        <v>416.26727294921875</v>
      </c>
      <c r="T437" s="1">
        <v>10.393637657165527</v>
      </c>
      <c r="U437" s="1">
        <v>10.904090881347656</v>
      </c>
      <c r="V437" s="1">
        <v>28.657651901245117</v>
      </c>
      <c r="W437" s="1">
        <v>30.013511657714844</v>
      </c>
      <c r="X437" s="1">
        <v>599.52130126953125</v>
      </c>
      <c r="Y437" s="1">
        <v>0.13558140397071838</v>
      </c>
      <c r="Z437" s="1">
        <v>0.14271725714206696</v>
      </c>
      <c r="AA437" s="1">
        <v>101.35050201416016</v>
      </c>
      <c r="AB437" s="1">
        <v>-0.13863812386989594</v>
      </c>
      <c r="AC437" s="1">
        <v>-7.8325718641281128E-2</v>
      </c>
      <c r="AD437" s="1">
        <v>4.0868628770112991E-2</v>
      </c>
      <c r="AE437" s="1">
        <v>1.3037798926234245E-3</v>
      </c>
      <c r="AF437" s="1">
        <v>1.4243412762880325E-2</v>
      </c>
      <c r="AG437" s="1">
        <v>5.4866797290742397E-4</v>
      </c>
      <c r="AH437" s="1">
        <v>0.3333333432674408</v>
      </c>
      <c r="AI437" s="1">
        <v>0</v>
      </c>
      <c r="AJ437" s="1">
        <v>2</v>
      </c>
      <c r="AK437" s="1">
        <v>0</v>
      </c>
      <c r="AL437" s="1">
        <v>1</v>
      </c>
      <c r="AM437" s="1">
        <v>0.18999999761581421</v>
      </c>
      <c r="AN437" s="1">
        <v>111115</v>
      </c>
      <c r="AO437">
        <f>X437*0.000001/(K437*0.0001)</f>
        <v>0.19964078839869667</v>
      </c>
      <c r="AP437">
        <f>(U437-T437)/(1000-U437)*AO437</f>
        <v>1.0303074067628363E-4</v>
      </c>
      <c r="AQ437">
        <f>(P437+273.15)</f>
        <v>301.14203109741209</v>
      </c>
      <c r="AR437">
        <f>(O437+273.15)</f>
        <v>300.63286056518552</v>
      </c>
      <c r="AS437">
        <f>(Y437*AK437+Z437*AL437)*AM437</f>
        <v>2.7116278516728265E-2</v>
      </c>
      <c r="AT437">
        <f>((AS437+0.00000010773*(AR437^4-AQ437^4))-AP437*44100)/(L437*0.92*2*29.3+0.00000043092*AQ437^3)</f>
        <v>-8.7743085229653156E-2</v>
      </c>
      <c r="AU437">
        <f>0.61365*EXP(17.502*J437/(240.97+J437))</f>
        <v>3.7737171546588058</v>
      </c>
      <c r="AV437">
        <f>AU437*1000/AA437</f>
        <v>37.234321287639617</v>
      </c>
      <c r="AW437">
        <f>(AV437-U437)</f>
        <v>26.33023040629196</v>
      </c>
      <c r="AX437">
        <f>IF(D437,P437,(O437+P437)/2)</f>
        <v>27.992031097412109</v>
      </c>
      <c r="AY437">
        <f>0.61365*EXP(17.502*AX437/(240.97+AX437))</f>
        <v>3.7930771073458165</v>
      </c>
      <c r="AZ437">
        <f>IF(AW437&lt;&gt;0,(1000-(AV437+U437)/2)/AW437*AP437,0)</f>
        <v>3.8188375488685494E-3</v>
      </c>
      <c r="BA437">
        <f>U437*AA437/1000</f>
        <v>1.1051350848326111</v>
      </c>
      <c r="BB437">
        <f>(AY437-BA437)</f>
        <v>2.6879420225132051</v>
      </c>
      <c r="BC437">
        <f>1/(1.6/F437+1.37/N437)</f>
        <v>2.3871374785905237E-3</v>
      </c>
      <c r="BD437">
        <f>G437*AA437*0.001</f>
        <v>92.417265169121933</v>
      </c>
      <c r="BE437">
        <f>G437/S437</f>
        <v>2.1905589279069706</v>
      </c>
      <c r="BF437">
        <f>(1-AP437*AA437/AU437/F437)*100</f>
        <v>27.61788701164345</v>
      </c>
      <c r="BG437">
        <f>(S437-E437/(N437/1.35))</f>
        <v>416.73657121508307</v>
      </c>
      <c r="BH437">
        <f>E437*BF437/100/BG437</f>
        <v>-8.2936655122354478E-4</v>
      </c>
    </row>
    <row r="438" spans="1:60" x14ac:dyDescent="0.25">
      <c r="A438" s="1">
        <v>153</v>
      </c>
      <c r="B438" s="1" t="s">
        <v>500</v>
      </c>
      <c r="C438" s="1">
        <v>17586.99999986589</v>
      </c>
      <c r="D438" s="1">
        <v>1</v>
      </c>
      <c r="E438">
        <f>(R438-S438*(1000-T438)/(1000-U438))*AO438</f>
        <v>-1.2894326161034277</v>
      </c>
      <c r="F438">
        <f>IF(AZ438&lt;&gt;0,1/(1/AZ438-1/N438),0)</f>
        <v>3.9433198680682742E-3</v>
      </c>
      <c r="G438">
        <f>((BC438-AP438/2)*S438-E438)/(BC438+AP438/2)</f>
        <v>911.38111573737717</v>
      </c>
      <c r="H438">
        <f>AP438*1000</f>
        <v>0.10608758024411283</v>
      </c>
      <c r="I438">
        <f>(AU438-BA438)</f>
        <v>2.6640141652847626</v>
      </c>
      <c r="J438">
        <f>(P438+AT438*D438)</f>
        <v>27.883524649536184</v>
      </c>
      <c r="K438" s="1">
        <v>30.030000686645508</v>
      </c>
      <c r="L438">
        <f>(K438*AI438+AJ438)</f>
        <v>2</v>
      </c>
      <c r="M438" s="1">
        <v>0.5</v>
      </c>
      <c r="N438">
        <f>L438*(M438+1)*(M438+1)/(M438*M438+1)</f>
        <v>3.6</v>
      </c>
      <c r="O438" s="1">
        <v>27.470346450805664</v>
      </c>
      <c r="P438" s="1">
        <v>27.971628189086914</v>
      </c>
      <c r="Q438" s="1">
        <v>26.989763259887695</v>
      </c>
      <c r="R438" s="1">
        <v>410.06826782226562</v>
      </c>
      <c r="S438" s="1">
        <v>416.30572509765625</v>
      </c>
      <c r="T438" s="1">
        <v>10.37840461730957</v>
      </c>
      <c r="U438" s="1">
        <v>10.903995513916016</v>
      </c>
      <c r="V438" s="1">
        <v>28.599431991577148</v>
      </c>
      <c r="W438" s="1">
        <v>30.034826278686523</v>
      </c>
      <c r="X438" s="1">
        <v>599.5294189453125</v>
      </c>
      <c r="Y438" s="1">
        <v>0.12729270756244659</v>
      </c>
      <c r="Z438" s="1">
        <v>0.13399232923984528</v>
      </c>
      <c r="AA438" s="1">
        <v>101.351318359375</v>
      </c>
      <c r="AB438" s="1">
        <v>-0.13863812386989594</v>
      </c>
      <c r="AC438" s="1">
        <v>-7.8325718641281128E-2</v>
      </c>
      <c r="AD438" s="1">
        <v>4.0868628770112991E-2</v>
      </c>
      <c r="AE438" s="1">
        <v>1.3037798926234245E-3</v>
      </c>
      <c r="AF438" s="1">
        <v>1.4243412762880325E-2</v>
      </c>
      <c r="AG438" s="1">
        <v>5.4866797290742397E-4</v>
      </c>
      <c r="AH438" s="1">
        <v>1</v>
      </c>
      <c r="AI438" s="1">
        <v>0</v>
      </c>
      <c r="AJ438" s="1">
        <v>2</v>
      </c>
      <c r="AK438" s="1">
        <v>0</v>
      </c>
      <c r="AL438" s="1">
        <v>1</v>
      </c>
      <c r="AM438" s="1">
        <v>0.18999999761581421</v>
      </c>
      <c r="AN438" s="1">
        <v>111115</v>
      </c>
      <c r="AO438">
        <f>X438*0.000001/(K438*0.0001)</f>
        <v>0.19964349158737321</v>
      </c>
      <c r="AP438">
        <f>(U438-T438)/(1000-U438)*AO438</f>
        <v>1.0608758024411282E-4</v>
      </c>
      <c r="AQ438">
        <f>(P438+273.15)</f>
        <v>301.12162818908689</v>
      </c>
      <c r="AR438">
        <f>(O438+273.15)</f>
        <v>300.62034645080564</v>
      </c>
      <c r="AS438">
        <f>(Y438*AK438+Z438*AL438)*AM438</f>
        <v>2.5458542236107995E-2</v>
      </c>
      <c r="AT438">
        <f>((AS438+0.00000010773*(AR438^4-AQ438^4))-AP438*44100)/(L438*0.92*2*29.3+0.00000043092*AQ438^3)</f>
        <v>-8.8103539550728693E-2</v>
      </c>
      <c r="AU438">
        <f>0.61365*EXP(17.502*J438/(240.97+J438))</f>
        <v>3.7691484860048616</v>
      </c>
      <c r="AV438">
        <f>AU438*1000/AA438</f>
        <v>37.188943834357289</v>
      </c>
      <c r="AW438">
        <f>(AV438-U438)</f>
        <v>26.284948320441273</v>
      </c>
      <c r="AX438">
        <f>IF(D438,P438,(O438+P438)/2)</f>
        <v>27.971628189086914</v>
      </c>
      <c r="AY438">
        <f>0.61365*EXP(17.502*AX438/(240.97+AX438))</f>
        <v>3.7885676206218135</v>
      </c>
      <c r="AZ438">
        <f>IF(AW438&lt;&gt;0,(1000-(AV438+U438)/2)/AW438*AP438,0)</f>
        <v>3.939005213202262E-3</v>
      </c>
      <c r="BA438">
        <f>U438*AA438/1000</f>
        <v>1.105134320720099</v>
      </c>
      <c r="BB438">
        <f>(AY438-BA438)</f>
        <v>2.6834332999017145</v>
      </c>
      <c r="BC438">
        <f>1/(1.6/F438+1.37/N438)</f>
        <v>2.4622655397902034E-3</v>
      </c>
      <c r="BD438">
        <f>G438*AA438*0.001</f>
        <v>92.369677607821302</v>
      </c>
      <c r="BE438">
        <f>G438/S438</f>
        <v>2.189211103266925</v>
      </c>
      <c r="BF438">
        <f>(1-AP438*AA438/AU438/F438)*100</f>
        <v>27.658303015361508</v>
      </c>
      <c r="BG438">
        <f>(S438-E438/(N438/1.35))</f>
        <v>416.78926232869503</v>
      </c>
      <c r="BH438">
        <f>E438*BF438/100/BG438</f>
        <v>-8.5567266812054709E-4</v>
      </c>
    </row>
    <row r="439" spans="1:60" x14ac:dyDescent="0.25">
      <c r="A439" s="1">
        <v>154</v>
      </c>
      <c r="B439" s="1" t="s">
        <v>501</v>
      </c>
      <c r="C439" s="1">
        <v>17591.999999754131</v>
      </c>
      <c r="D439" s="1">
        <v>1</v>
      </c>
      <c r="E439">
        <f>(R439-S439*(1000-T439)/(1000-U439))*AO439</f>
        <v>-1.2993911397655755</v>
      </c>
      <c r="F439">
        <f>IF(AZ439&lt;&gt;0,1/(1/AZ439-1/N439),0)</f>
        <v>4.009490846675662E-3</v>
      </c>
      <c r="G439">
        <f>((BC439-AP439/2)*S439-E439)/(BC439+AP439/2)</f>
        <v>906.84932013895263</v>
      </c>
      <c r="H439">
        <f>AP439*1000</f>
        <v>0.1078040528014888</v>
      </c>
      <c r="I439">
        <f>(AU439-BA439)</f>
        <v>2.662501345366556</v>
      </c>
      <c r="J439">
        <f>(P439+AT439*D439)</f>
        <v>27.875680401372708</v>
      </c>
      <c r="K439" s="1">
        <v>30.030000686645508</v>
      </c>
      <c r="L439">
        <f>(K439*AI439+AJ439)</f>
        <v>2</v>
      </c>
      <c r="M439" s="1">
        <v>0.5</v>
      </c>
      <c r="N439">
        <f>L439*(M439+1)*(M439+1)/(M439*M439+1)</f>
        <v>3.6</v>
      </c>
      <c r="O439" s="1">
        <v>27.463563919067383</v>
      </c>
      <c r="P439" s="1">
        <v>27.964372634887695</v>
      </c>
      <c r="Q439" s="1">
        <v>27.001876831054688</v>
      </c>
      <c r="R439" s="1">
        <v>410.03274536132812</v>
      </c>
      <c r="S439" s="1">
        <v>416.31683349609375</v>
      </c>
      <c r="T439" s="1">
        <v>10.36783504486084</v>
      </c>
      <c r="U439" s="1">
        <v>10.901959419250488</v>
      </c>
      <c r="V439" s="1">
        <v>28.574951171875</v>
      </c>
      <c r="W439" s="1">
        <v>30.041711807250977</v>
      </c>
      <c r="X439" s="1">
        <v>599.49749755859375</v>
      </c>
      <c r="Y439" s="1">
        <v>0.12432809919118881</v>
      </c>
      <c r="Z439" s="1">
        <v>0.13087168335914612</v>
      </c>
      <c r="AA439" s="1">
        <v>101.35080718994141</v>
      </c>
      <c r="AB439" s="1">
        <v>-0.13863812386989594</v>
      </c>
      <c r="AC439" s="1">
        <v>-7.8325718641281128E-2</v>
      </c>
      <c r="AD439" s="1">
        <v>4.0868628770112991E-2</v>
      </c>
      <c r="AE439" s="1">
        <v>1.3037798926234245E-3</v>
      </c>
      <c r="AF439" s="1">
        <v>1.4243412762880325E-2</v>
      </c>
      <c r="AG439" s="1">
        <v>5.4866797290742397E-4</v>
      </c>
      <c r="AH439" s="1">
        <v>1</v>
      </c>
      <c r="AI439" s="1">
        <v>0</v>
      </c>
      <c r="AJ439" s="1">
        <v>2</v>
      </c>
      <c r="AK439" s="1">
        <v>0</v>
      </c>
      <c r="AL439" s="1">
        <v>1</v>
      </c>
      <c r="AM439" s="1">
        <v>0.18999999761581421</v>
      </c>
      <c r="AN439" s="1">
        <v>111115</v>
      </c>
      <c r="AO439">
        <f>X439*0.000001/(K439*0.0001)</f>
        <v>0.19963286175520911</v>
      </c>
      <c r="AP439">
        <f>(U439-T439)/(1000-U439)*AO439</f>
        <v>1.0780405280148881E-4</v>
      </c>
      <c r="AQ439">
        <f>(P439+273.15)</f>
        <v>301.11437263488767</v>
      </c>
      <c r="AR439">
        <f>(O439+273.15)</f>
        <v>300.61356391906736</v>
      </c>
      <c r="AS439">
        <f>(Y439*AK439+Z439*AL439)*AM439</f>
        <v>2.4865619526215355E-2</v>
      </c>
      <c r="AT439">
        <f>((AS439+0.00000010773*(AR439^4-AQ439^4))-AP439*44100)/(L439*0.92*2*29.3+0.00000043092*AQ439^3)</f>
        <v>-8.869223351498641E-2</v>
      </c>
      <c r="AU439">
        <f>0.61365*EXP(17.502*J439/(240.97+J439))</f>
        <v>3.7674237324595778</v>
      </c>
      <c r="AV439">
        <f>AU439*1000/AA439</f>
        <v>37.172113739548756</v>
      </c>
      <c r="AW439">
        <f>(AV439-U439)</f>
        <v>26.270154320298268</v>
      </c>
      <c r="AX439">
        <f>IF(D439,P439,(O439+P439)/2)</f>
        <v>27.964372634887695</v>
      </c>
      <c r="AY439">
        <f>0.61365*EXP(17.502*AX439/(240.97+AX439))</f>
        <v>3.786965113081008</v>
      </c>
      <c r="AZ439">
        <f>IF(AW439&lt;&gt;0,(1000-(AV439+U439)/2)/AW439*AP439,0)</f>
        <v>4.00503025441296E-3</v>
      </c>
      <c r="BA439">
        <f>U439*AA439/1000</f>
        <v>1.1049223870930218</v>
      </c>
      <c r="BB439">
        <f>(AY439-BA439)</f>
        <v>2.6820427259879862</v>
      </c>
      <c r="BC439">
        <f>1/(1.6/F439+1.37/N439)</f>
        <v>2.5035442835285378E-3</v>
      </c>
      <c r="BD439">
        <f>G439*AA439*0.001</f>
        <v>91.909910595732441</v>
      </c>
      <c r="BE439">
        <f>G439/S439</f>
        <v>2.1782672406578572</v>
      </c>
      <c r="BF439">
        <f>(1-AP439*AA439/AU439/F439)*100</f>
        <v>27.668311321085248</v>
      </c>
      <c r="BG439">
        <f>(S439-E439/(N439/1.35))</f>
        <v>416.80410517350583</v>
      </c>
      <c r="BH439">
        <f>E439*BF439/100/BG439</f>
        <v>-8.6256248766858421E-4</v>
      </c>
    </row>
    <row r="440" spans="1:60" x14ac:dyDescent="0.25">
      <c r="A440" s="1">
        <v>155</v>
      </c>
      <c r="B440" s="1" t="s">
        <v>502</v>
      </c>
      <c r="C440" s="1">
        <v>17596.999999642372</v>
      </c>
      <c r="D440" s="1">
        <v>1</v>
      </c>
      <c r="E440">
        <f>(R440-S440*(1000-T440)/(1000-U440))*AO440</f>
        <v>-1.2946677925430137</v>
      </c>
      <c r="F440">
        <f>IF(AZ440&lt;&gt;0,1/(1/AZ440-1/N440),0)</f>
        <v>4.0028265919119753E-3</v>
      </c>
      <c r="G440">
        <f>((BC440-AP440/2)*S440-E440)/(BC440+AP440/2)</f>
        <v>905.85028869361895</v>
      </c>
      <c r="H440">
        <f>AP440*1000</f>
        <v>0.10759387444252259</v>
      </c>
      <c r="I440">
        <f>(AU440-BA440)</f>
        <v>2.661749574263955</v>
      </c>
      <c r="J440">
        <f>(P440+AT440*D440)</f>
        <v>27.871329815256221</v>
      </c>
      <c r="K440" s="1">
        <v>30.030000686645508</v>
      </c>
      <c r="L440">
        <f>(K440*AI440+AJ440)</f>
        <v>2</v>
      </c>
      <c r="M440" s="1">
        <v>0.5</v>
      </c>
      <c r="N440">
        <f>L440*(M440+1)*(M440+1)/(M440*M440+1)</f>
        <v>3.6</v>
      </c>
      <c r="O440" s="1">
        <v>27.464105606079102</v>
      </c>
      <c r="P440" s="1">
        <v>27.959426879882813</v>
      </c>
      <c r="Q440" s="1">
        <v>27.031179428100586</v>
      </c>
      <c r="R440" s="1">
        <v>410.05343627929687</v>
      </c>
      <c r="S440" s="1">
        <v>416.31451416015625</v>
      </c>
      <c r="T440" s="1">
        <v>10.366822242736816</v>
      </c>
      <c r="U440" s="1">
        <v>10.899924278259277</v>
      </c>
      <c r="V440" s="1">
        <v>28.569658279418945</v>
      </c>
      <c r="W440" s="1">
        <v>30.037887573242187</v>
      </c>
      <c r="X440" s="1">
        <v>599.47735595703125</v>
      </c>
      <c r="Y440" s="1">
        <v>0.11148495972156525</v>
      </c>
      <c r="Z440" s="1">
        <v>0.11735258996486664</v>
      </c>
      <c r="AA440" s="1">
        <v>101.35096740722656</v>
      </c>
      <c r="AB440" s="1">
        <v>-0.13863812386989594</v>
      </c>
      <c r="AC440" s="1">
        <v>-7.8325718641281128E-2</v>
      </c>
      <c r="AD440" s="1">
        <v>4.0868628770112991E-2</v>
      </c>
      <c r="AE440" s="1">
        <v>1.3037798926234245E-3</v>
      </c>
      <c r="AF440" s="1">
        <v>1.4243412762880325E-2</v>
      </c>
      <c r="AG440" s="1">
        <v>5.4866797290742397E-4</v>
      </c>
      <c r="AH440" s="1">
        <v>1</v>
      </c>
      <c r="AI440" s="1">
        <v>0</v>
      </c>
      <c r="AJ440" s="1">
        <v>2</v>
      </c>
      <c r="AK440" s="1">
        <v>0</v>
      </c>
      <c r="AL440" s="1">
        <v>1</v>
      </c>
      <c r="AM440" s="1">
        <v>0.18999999761581421</v>
      </c>
      <c r="AN440" s="1">
        <v>111115</v>
      </c>
      <c r="AO440">
        <f>X440*0.000001/(K440*0.0001)</f>
        <v>0.199626154595335</v>
      </c>
      <c r="AP440">
        <f>(U440-T440)/(1000-U440)*AO440</f>
        <v>1.0759387444252259E-4</v>
      </c>
      <c r="AQ440">
        <f>(P440+273.15)</f>
        <v>301.10942687988279</v>
      </c>
      <c r="AR440">
        <f>(O440+273.15)</f>
        <v>300.61410560607908</v>
      </c>
      <c r="AS440">
        <f>(Y440*AK440+Z440*AL440)*AM440</f>
        <v>2.2296991813534284E-2</v>
      </c>
      <c r="AT440">
        <f>((AS440+0.00000010773*(AR440^4-AQ440^4))-AP440*44100)/(L440*0.92*2*29.3+0.00000043092*AQ440^3)</f>
        <v>-8.8097064626591587E-2</v>
      </c>
      <c r="AU440">
        <f>0.61365*EXP(17.502*J440/(240.97+J440))</f>
        <v>3.7664674445310484</v>
      </c>
      <c r="AV440">
        <f>AU440*1000/AA440</f>
        <v>37.162619567284864</v>
      </c>
      <c r="AW440">
        <f>(AV440-U440)</f>
        <v>26.262695289025586</v>
      </c>
      <c r="AX440">
        <f>IF(D440,P440,(O440+P440)/2)</f>
        <v>27.959426879882813</v>
      </c>
      <c r="AY440">
        <f>0.61365*EXP(17.502*AX440/(240.97+AX440))</f>
        <v>3.7858731013675864</v>
      </c>
      <c r="AZ440">
        <f>IF(AW440&lt;&gt;0,(1000-(AV440+U440)/2)/AW440*AP440,0)</f>
        <v>3.9983808071843117E-3</v>
      </c>
      <c r="BA440">
        <f>U440*AA440/1000</f>
        <v>1.1047178702670934</v>
      </c>
      <c r="BB440">
        <f>(AY440-BA440)</f>
        <v>2.6811552311004929</v>
      </c>
      <c r="BC440">
        <f>1/(1.6/F440+1.37/N440)</f>
        <v>2.4993870505455604E-3</v>
      </c>
      <c r="BD440">
        <f>G440*AA440*0.001</f>
        <v>91.808803085213754</v>
      </c>
      <c r="BE440">
        <f>G440/S440</f>
        <v>2.1758796724179024</v>
      </c>
      <c r="BF440">
        <f>(1-AP440*AA440/AU440/F440)*100</f>
        <v>27.670668544203959</v>
      </c>
      <c r="BG440">
        <f>(S440-E440/(N440/1.35))</f>
        <v>416.80001458235989</v>
      </c>
      <c r="BH440">
        <f>E440*BF440/100/BG440</f>
        <v>-8.5950868783463163E-4</v>
      </c>
    </row>
    <row r="441" spans="1:60" x14ac:dyDescent="0.25">
      <c r="A441" s="1">
        <v>156</v>
      </c>
      <c r="B441" s="1" t="s">
        <v>503</v>
      </c>
      <c r="C441" s="1">
        <v>17602.499999519438</v>
      </c>
      <c r="D441" s="1">
        <v>1</v>
      </c>
      <c r="E441">
        <f>(R441-S441*(1000-T441)/(1000-U441))*AO441</f>
        <v>-1.3053001553932579</v>
      </c>
      <c r="F441">
        <f>IF(AZ441&lt;&gt;0,1/(1/AZ441-1/N441),0)</f>
        <v>4.0050541024125239E-3</v>
      </c>
      <c r="G441">
        <f>((BC441-AP441/2)*S441-E441)/(BC441+AP441/2)</f>
        <v>909.71688488340328</v>
      </c>
      <c r="H441">
        <f>AP441*1000</f>
        <v>0.10764538464637587</v>
      </c>
      <c r="I441">
        <f>(AU441-BA441)</f>
        <v>2.6615531091611491</v>
      </c>
      <c r="J441">
        <f>(P441+AT441*D441)</f>
        <v>27.869551624105647</v>
      </c>
      <c r="K441" s="1">
        <v>30.030000686645508</v>
      </c>
      <c r="L441">
        <f>(K441*AI441+AJ441)</f>
        <v>2</v>
      </c>
      <c r="M441" s="1">
        <v>0.5</v>
      </c>
      <c r="N441">
        <f>L441*(M441+1)*(M441+1)/(M441*M441+1)</f>
        <v>3.6</v>
      </c>
      <c r="O441" s="1">
        <v>27.468690872192383</v>
      </c>
      <c r="P441" s="1">
        <v>27.957029342651367</v>
      </c>
      <c r="Q441" s="1">
        <v>27.041616439819336</v>
      </c>
      <c r="R441" s="1">
        <v>409.98367309570312</v>
      </c>
      <c r="S441" s="1">
        <v>416.2979736328125</v>
      </c>
      <c r="T441" s="1">
        <v>10.364640235900879</v>
      </c>
      <c r="U441" s="1">
        <v>10.898003578186035</v>
      </c>
      <c r="V441" s="1">
        <v>28.556524276733398</v>
      </c>
      <c r="W441" s="1">
        <v>30.0257568359375</v>
      </c>
      <c r="X441" s="1">
        <v>599.4716796875</v>
      </c>
      <c r="Y441" s="1">
        <v>8.3880901336669922E-2</v>
      </c>
      <c r="Z441" s="1">
        <v>8.8295683264732361E-2</v>
      </c>
      <c r="AA441" s="1">
        <v>101.35099792480469</v>
      </c>
      <c r="AB441" s="1">
        <v>-0.13863812386989594</v>
      </c>
      <c r="AC441" s="1">
        <v>-7.8325718641281128E-2</v>
      </c>
      <c r="AD441" s="1">
        <v>4.0868628770112991E-2</v>
      </c>
      <c r="AE441" s="1">
        <v>1.3037798926234245E-3</v>
      </c>
      <c r="AF441" s="1">
        <v>1.4243412762880325E-2</v>
      </c>
      <c r="AG441" s="1">
        <v>5.4866797290742397E-4</v>
      </c>
      <c r="AH441" s="1">
        <v>1</v>
      </c>
      <c r="AI441" s="1">
        <v>0</v>
      </c>
      <c r="AJ441" s="1">
        <v>2</v>
      </c>
      <c r="AK441" s="1">
        <v>0</v>
      </c>
      <c r="AL441" s="1">
        <v>1</v>
      </c>
      <c r="AM441" s="1">
        <v>0.18999999761581421</v>
      </c>
      <c r="AN441" s="1">
        <v>111115</v>
      </c>
      <c r="AO441">
        <f>X441*0.000001/(K441*0.0001)</f>
        <v>0.19962426439573408</v>
      </c>
      <c r="AP441">
        <f>(U441-T441)/(1000-U441)*AO441</f>
        <v>1.0764538464637587E-4</v>
      </c>
      <c r="AQ441">
        <f>(P441+273.15)</f>
        <v>301.10702934265134</v>
      </c>
      <c r="AR441">
        <f>(O441+273.15)</f>
        <v>300.61869087219236</v>
      </c>
      <c r="AS441">
        <f>(Y441*AK441+Z441*AL441)*AM441</f>
        <v>1.6776179609785835E-2</v>
      </c>
      <c r="AT441">
        <f>((AS441+0.00000010773*(AR441^4-AQ441^4))-AP441*44100)/(L441*0.92*2*29.3+0.00000043092*AQ441^3)</f>
        <v>-8.7477718545721839E-2</v>
      </c>
      <c r="AU441">
        <f>0.61365*EXP(17.502*J441/(240.97+J441))</f>
        <v>3.7660766471983962</v>
      </c>
      <c r="AV441">
        <f>AU441*1000/AA441</f>
        <v>37.158752496867962</v>
      </c>
      <c r="AW441">
        <f>(AV441-U441)</f>
        <v>26.260748918681927</v>
      </c>
      <c r="AX441">
        <f>IF(D441,P441,(O441+P441)/2)</f>
        <v>27.957029342651367</v>
      </c>
      <c r="AY441">
        <f>0.61365*EXP(17.502*AX441/(240.97+AX441))</f>
        <v>3.7853438293546655</v>
      </c>
      <c r="AZ441">
        <f>IF(AW441&lt;&gt;0,(1000-(AV441+U441)/2)/AW441*AP441,0)</f>
        <v>4.0006033710393834E-3</v>
      </c>
      <c r="BA441">
        <f>U441*AA441/1000</f>
        <v>1.1045235380372469</v>
      </c>
      <c r="BB441">
        <f>(AY441-BA441)</f>
        <v>2.6808202913174188</v>
      </c>
      <c r="BC441">
        <f>1/(1.6/F441+1.37/N441)</f>
        <v>2.5007765967459904E-3</v>
      </c>
      <c r="BD441">
        <f>G441*AA441*0.001</f>
        <v>92.200714111977589</v>
      </c>
      <c r="BE441">
        <f>G441/S441</f>
        <v>2.1852541748997347</v>
      </c>
      <c r="BF441">
        <f>(1-AP441*AA441/AU441/F441)*100</f>
        <v>27.668761488604567</v>
      </c>
      <c r="BG441">
        <f>(S441-E441/(N441/1.35))</f>
        <v>416.78746119108496</v>
      </c>
      <c r="BH441">
        <f>E441*BF441/100/BG441</f>
        <v>-8.665337140278406E-4</v>
      </c>
    </row>
    <row r="442" spans="1:60" x14ac:dyDescent="0.25">
      <c r="A442" s="1" t="s">
        <v>9</v>
      </c>
      <c r="B442" s="1" t="s">
        <v>504</v>
      </c>
    </row>
    <row r="443" spans="1:60" x14ac:dyDescent="0.25">
      <c r="A443" s="1" t="s">
        <v>9</v>
      </c>
      <c r="B443" s="1" t="s">
        <v>505</v>
      </c>
    </row>
    <row r="444" spans="1:60" x14ac:dyDescent="0.25">
      <c r="A444" s="1" t="s">
        <v>9</v>
      </c>
      <c r="B444" s="1" t="s">
        <v>506</v>
      </c>
    </row>
    <row r="445" spans="1:60" x14ac:dyDescent="0.25">
      <c r="A445" s="1" t="s">
        <v>9</v>
      </c>
      <c r="B445" s="1" t="s">
        <v>507</v>
      </c>
    </row>
    <row r="446" spans="1:60" x14ac:dyDescent="0.25">
      <c r="A446" s="1" t="s">
        <v>9</v>
      </c>
      <c r="B446" s="1" t="s">
        <v>508</v>
      </c>
    </row>
    <row r="447" spans="1:60" x14ac:dyDescent="0.25">
      <c r="A447" s="1" t="s">
        <v>9</v>
      </c>
      <c r="B447" s="1" t="s">
        <v>509</v>
      </c>
    </row>
    <row r="448" spans="1:60" x14ac:dyDescent="0.25">
      <c r="A448" s="1" t="s">
        <v>9</v>
      </c>
      <c r="B448" s="1" t="s">
        <v>510</v>
      </c>
    </row>
    <row r="449" spans="1:60" x14ac:dyDescent="0.25">
      <c r="A449" s="1" t="s">
        <v>9</v>
      </c>
      <c r="B449" s="1" t="s">
        <v>511</v>
      </c>
    </row>
    <row r="450" spans="1:60" x14ac:dyDescent="0.25">
      <c r="A450" s="1" t="s">
        <v>9</v>
      </c>
      <c r="B450" s="1" t="s">
        <v>512</v>
      </c>
    </row>
    <row r="451" spans="1:60" x14ac:dyDescent="0.25">
      <c r="A451" s="1">
        <v>157</v>
      </c>
      <c r="B451" s="1" t="s">
        <v>513</v>
      </c>
      <c r="C451" s="1">
        <v>17936.499999988824</v>
      </c>
      <c r="D451" s="1">
        <v>1</v>
      </c>
      <c r="E451">
        <f>(R451-S451*(1000-T451)/(1000-U451))*AO451</f>
        <v>-1.9503201016735756</v>
      </c>
      <c r="F451">
        <f>IF(AZ451&lt;&gt;0,1/(1/AZ451-1/N451),0)</f>
        <v>8.3254852184899975E-3</v>
      </c>
      <c r="G451">
        <f>((BC451-AP451/2)*S451-E451)/(BC451+AP451/2)</f>
        <v>764.85546890313788</v>
      </c>
      <c r="H451">
        <f>AP451*1000</f>
        <v>0.22165755047705774</v>
      </c>
      <c r="I451">
        <f>(AU451-BA451)</f>
        <v>2.6399145157910011</v>
      </c>
      <c r="J451">
        <f>(P451+AT451*D451)</f>
        <v>27.768195741834521</v>
      </c>
      <c r="K451" s="1">
        <v>14.640000343322754</v>
      </c>
      <c r="L451">
        <f>(K451*AI451+AJ451)</f>
        <v>2</v>
      </c>
      <c r="M451" s="1">
        <v>0.5</v>
      </c>
      <c r="N451">
        <f>L451*(M451+1)*(M451+1)/(M451*M451+1)</f>
        <v>3.6</v>
      </c>
      <c r="O451" s="1">
        <v>27.48109245300293</v>
      </c>
      <c r="P451" s="1">
        <v>27.889858245849609</v>
      </c>
      <c r="Q451" s="1">
        <v>27.049383163452148</v>
      </c>
      <c r="R451" s="1">
        <v>409.92864990234375</v>
      </c>
      <c r="S451" s="1">
        <v>414.4671630859375</v>
      </c>
      <c r="T451" s="1">
        <v>10.356924057006836</v>
      </c>
      <c r="U451" s="1">
        <v>10.892336845397949</v>
      </c>
      <c r="V451" s="1">
        <v>28.562122344970703</v>
      </c>
      <c r="W451" s="1">
        <v>29.986236572265625</v>
      </c>
      <c r="X451" s="1">
        <v>599.48516845703125</v>
      </c>
      <c r="Y451" s="1">
        <v>0.11219002306461334</v>
      </c>
      <c r="Z451" s="1">
        <v>0.11809475719928741</v>
      </c>
      <c r="AA451" s="1">
        <v>101.35063934326172</v>
      </c>
      <c r="AB451" s="1">
        <v>-7.8547485172748566E-2</v>
      </c>
      <c r="AC451" s="1">
        <v>-7.9081743955612183E-2</v>
      </c>
      <c r="AD451" s="1">
        <v>1.5624543651938438E-2</v>
      </c>
      <c r="AE451" s="1">
        <v>4.2503190343268216E-4</v>
      </c>
      <c r="AF451" s="1">
        <v>1.7073338851332664E-2</v>
      </c>
      <c r="AG451" s="1">
        <v>8.3328242180868983E-4</v>
      </c>
      <c r="AH451" s="1">
        <v>0.3333333432674408</v>
      </c>
      <c r="AI451" s="1">
        <v>0</v>
      </c>
      <c r="AJ451" s="1">
        <v>2</v>
      </c>
      <c r="AK451" s="1">
        <v>0</v>
      </c>
      <c r="AL451" s="1">
        <v>1</v>
      </c>
      <c r="AM451" s="1">
        <v>0.18999999761581421</v>
      </c>
      <c r="AN451" s="1">
        <v>111115</v>
      </c>
      <c r="AO451">
        <f>X451*0.000001/(K451*0.0001)</f>
        <v>0.4094843950809427</v>
      </c>
      <c r="AP451">
        <f>(U451-T451)/(1000-U451)*AO451</f>
        <v>2.2165755047705773E-4</v>
      </c>
      <c r="AQ451">
        <f>(P451+273.15)</f>
        <v>301.03985824584959</v>
      </c>
      <c r="AR451">
        <f>(O451+273.15)</f>
        <v>300.63109245300291</v>
      </c>
      <c r="AS451">
        <f>(Y451*AK451+Z451*AL451)*AM451</f>
        <v>2.2438003586304767E-2</v>
      </c>
      <c r="AT451">
        <f>((AS451+0.00000010773*(AR451^4-AQ451^4))-AP451*44100)/(L451*0.92*2*29.3+0.00000043092*AQ451^3)</f>
        <v>-0.12166250401508963</v>
      </c>
      <c r="AU451">
        <f>0.61365*EXP(17.502*J451/(240.97+J451))</f>
        <v>3.7438598190142498</v>
      </c>
      <c r="AV451">
        <f>AU451*1000/AA451</f>
        <v>36.939676387578302</v>
      </c>
      <c r="AW451">
        <f>(AV451-U451)</f>
        <v>26.047339542180353</v>
      </c>
      <c r="AX451">
        <f>IF(D451,P451,(O451+P451)/2)</f>
        <v>27.889858245849609</v>
      </c>
      <c r="AY451">
        <f>0.61365*EXP(17.502*AX451/(240.97+AX451))</f>
        <v>3.7705415877302331</v>
      </c>
      <c r="AZ451">
        <f>IF(AW451&lt;&gt;0,(1000-(AV451+U451)/2)/AW451*AP451,0)</f>
        <v>8.3062758360750132E-3</v>
      </c>
      <c r="BA451">
        <f>U451*AA451/1000</f>
        <v>1.1039453032232487</v>
      </c>
      <c r="BB451">
        <f>(AY451-BA451)</f>
        <v>2.6665962845069844</v>
      </c>
      <c r="BC451">
        <f>1/(1.6/F451+1.37/N451)</f>
        <v>5.1931448297491212E-3</v>
      </c>
      <c r="BD451">
        <f>G451*AA451*0.001</f>
        <v>77.518590778523262</v>
      </c>
      <c r="BE451">
        <f>G451/S451</f>
        <v>1.8453946102952172</v>
      </c>
      <c r="BF451">
        <f>(1-AP451*AA451/AU451/F451)*100</f>
        <v>27.925790296450327</v>
      </c>
      <c r="BG451">
        <f>(S451-E451/(N451/1.35))</f>
        <v>415.19853312406508</v>
      </c>
      <c r="BH451">
        <f>E451*BF451/100/BG451</f>
        <v>-1.3117635498488996E-3</v>
      </c>
    </row>
    <row r="452" spans="1:60" x14ac:dyDescent="0.25">
      <c r="A452" s="1">
        <v>158</v>
      </c>
      <c r="B452" s="1" t="s">
        <v>514</v>
      </c>
      <c r="C452" s="1">
        <v>17941.499999877065</v>
      </c>
      <c r="D452" s="1">
        <v>1</v>
      </c>
      <c r="E452">
        <f>(R452-S452*(1000-T452)/(1000-U452))*AO452</f>
        <v>-1.9554658830717193</v>
      </c>
      <c r="F452">
        <f>IF(AZ452&lt;&gt;0,1/(1/AZ452-1/N452),0)</f>
        <v>8.2990270142440509E-3</v>
      </c>
      <c r="G452">
        <f>((BC452-AP452/2)*S452-E452)/(BC452+AP452/2)</f>
        <v>766.95661377948045</v>
      </c>
      <c r="H452">
        <f>AP452*1000</f>
        <v>0.22068036116700049</v>
      </c>
      <c r="I452">
        <f>(AU452-BA452)</f>
        <v>2.6367046624817254</v>
      </c>
      <c r="J452">
        <f>(P452+AT452*D452)</f>
        <v>27.752485889121854</v>
      </c>
      <c r="K452" s="1">
        <v>14.640000343322754</v>
      </c>
      <c r="L452">
        <f>(K452*AI452+AJ452)</f>
        <v>2</v>
      </c>
      <c r="M452" s="1">
        <v>0.5</v>
      </c>
      <c r="N452">
        <f>L452*(M452+1)*(M452+1)/(M452*M452+1)</f>
        <v>3.6</v>
      </c>
      <c r="O452" s="1">
        <v>27.479425430297852</v>
      </c>
      <c r="P452" s="1">
        <v>27.872220993041992</v>
      </c>
      <c r="Q452" s="1">
        <v>27.058727264404297</v>
      </c>
      <c r="R452" s="1">
        <v>409.83914184570312</v>
      </c>
      <c r="S452" s="1">
        <v>414.39126586914062</v>
      </c>
      <c r="T452" s="1">
        <v>10.356997489929199</v>
      </c>
      <c r="U452" s="1">
        <v>10.890052795410156</v>
      </c>
      <c r="V452" s="1">
        <v>28.56873893737793</v>
      </c>
      <c r="W452" s="1">
        <v>29.983329772949219</v>
      </c>
      <c r="X452" s="1">
        <v>599.4832763671875</v>
      </c>
      <c r="Y452" s="1">
        <v>0.11129356920719147</v>
      </c>
      <c r="Z452" s="1">
        <v>0.11715112626552582</v>
      </c>
      <c r="AA452" s="1">
        <v>101.35137939453125</v>
      </c>
      <c r="AB452" s="1">
        <v>-7.8547485172748566E-2</v>
      </c>
      <c r="AC452" s="1">
        <v>-7.9081743955612183E-2</v>
      </c>
      <c r="AD452" s="1">
        <v>1.5624543651938438E-2</v>
      </c>
      <c r="AE452" s="1">
        <v>4.2503190343268216E-4</v>
      </c>
      <c r="AF452" s="1">
        <v>1.7073338851332664E-2</v>
      </c>
      <c r="AG452" s="1">
        <v>8.3328242180868983E-4</v>
      </c>
      <c r="AH452" s="1">
        <v>1</v>
      </c>
      <c r="AI452" s="1">
        <v>0</v>
      </c>
      <c r="AJ452" s="1">
        <v>2</v>
      </c>
      <c r="AK452" s="1">
        <v>0</v>
      </c>
      <c r="AL452" s="1">
        <v>1</v>
      </c>
      <c r="AM452" s="1">
        <v>0.18999999761581421</v>
      </c>
      <c r="AN452" s="1">
        <v>111115</v>
      </c>
      <c r="AO452">
        <f>X452*0.000001/(K452*0.0001)</f>
        <v>0.40948310266987753</v>
      </c>
      <c r="AP452">
        <f>(U452-T452)/(1000-U452)*AO452</f>
        <v>2.2068036116700048E-4</v>
      </c>
      <c r="AQ452">
        <f>(P452+273.15)</f>
        <v>301.02222099304197</v>
      </c>
      <c r="AR452">
        <f>(O452+273.15)</f>
        <v>300.62942543029783</v>
      </c>
      <c r="AS452">
        <f>(Y452*AK452+Z452*AL452)*AM452</f>
        <v>2.2258713711139855E-2</v>
      </c>
      <c r="AT452">
        <f>((AS452+0.00000010773*(AR452^4-AQ452^4))-AP452*44100)/(L452*0.92*2*29.3+0.00000043092*AQ452^3)</f>
        <v>-0.11973510392013924</v>
      </c>
      <c r="AU452">
        <f>0.61365*EXP(17.502*J452/(240.97+J452))</f>
        <v>3.7404265349758159</v>
      </c>
      <c r="AV452">
        <f>AU452*1000/AA452</f>
        <v>36.905531600269889</v>
      </c>
      <c r="AW452">
        <f>(AV452-U452)</f>
        <v>26.015478804859733</v>
      </c>
      <c r="AX452">
        <f>IF(D452,P452,(O452+P452)/2)</f>
        <v>27.872220993041992</v>
      </c>
      <c r="AY452">
        <f>0.61365*EXP(17.502*AX452/(240.97+AX452))</f>
        <v>3.7666633141191928</v>
      </c>
      <c r="AZ452">
        <f>IF(AW452&lt;&gt;0,(1000-(AV452+U452)/2)/AW452*AP452,0)</f>
        <v>8.2799393918304102E-3</v>
      </c>
      <c r="BA452">
        <f>U452*AA452/1000</f>
        <v>1.1037218724940903</v>
      </c>
      <c r="BB452">
        <f>(AY452-BA452)</f>
        <v>2.6629414416251027</v>
      </c>
      <c r="BC452">
        <f>1/(1.6/F452+1.37/N452)</f>
        <v>5.1766736450897539E-3</v>
      </c>
      <c r="BD452">
        <f>G452*AA452*0.001</f>
        <v>77.732110742309104</v>
      </c>
      <c r="BE452">
        <f>G452/S452</f>
        <v>1.8508030379715468</v>
      </c>
      <c r="BF452">
        <f>(1-AP452*AA452/AU452/F452)*100</f>
        <v>27.948165573141694</v>
      </c>
      <c r="BG452">
        <f>(S452-E452/(N452/1.35))</f>
        <v>415.12456557529254</v>
      </c>
      <c r="BH452">
        <f>E452*BF452/100/BG452</f>
        <v>-1.3165128928706046E-3</v>
      </c>
    </row>
    <row r="453" spans="1:60" x14ac:dyDescent="0.25">
      <c r="A453" s="1">
        <v>159</v>
      </c>
      <c r="B453" s="1" t="s">
        <v>515</v>
      </c>
      <c r="C453" s="1">
        <v>17946.999999754131</v>
      </c>
      <c r="D453" s="1">
        <v>1</v>
      </c>
      <c r="E453">
        <f>(R453-S453*(1000-T453)/(1000-U453))*AO453</f>
        <v>-1.9896455142584195</v>
      </c>
      <c r="F453">
        <f>IF(AZ453&lt;&gt;0,1/(1/AZ453-1/N453),0)</f>
        <v>8.5387283686687698E-3</v>
      </c>
      <c r="G453">
        <f>((BC453-AP453/2)*S453-E453)/(BC453+AP453/2)</f>
        <v>762.86274815125944</v>
      </c>
      <c r="H453">
        <f>AP453*1000</f>
        <v>0.22673663970192057</v>
      </c>
      <c r="I453">
        <f>(AU453-BA453)</f>
        <v>2.6332556863848766</v>
      </c>
      <c r="J453">
        <f>(P453+AT453*D453)</f>
        <v>27.735703568808812</v>
      </c>
      <c r="K453" s="1">
        <v>14.640000343322754</v>
      </c>
      <c r="L453">
        <f>(K453*AI453+AJ453)</f>
        <v>2</v>
      </c>
      <c r="M453" s="1">
        <v>0.5</v>
      </c>
      <c r="N453">
        <f>L453*(M453+1)*(M453+1)/(M453*M453+1)</f>
        <v>3.6</v>
      </c>
      <c r="O453" s="1">
        <v>27.477344512939453</v>
      </c>
      <c r="P453" s="1">
        <v>27.85627555847168</v>
      </c>
      <c r="Q453" s="1">
        <v>27.054767608642578</v>
      </c>
      <c r="R453" s="1">
        <v>409.7115478515625</v>
      </c>
      <c r="S453" s="1">
        <v>414.34103393554687</v>
      </c>
      <c r="T453" s="1">
        <v>10.340187072753906</v>
      </c>
      <c r="U453" s="1">
        <v>10.887871742248535</v>
      </c>
      <c r="V453" s="1">
        <v>28.478937149047852</v>
      </c>
      <c r="W453" s="1">
        <v>29.980556488037109</v>
      </c>
      <c r="X453" s="1">
        <v>599.48419189453125</v>
      </c>
      <c r="Y453" s="1">
        <v>0.13222759962081909</v>
      </c>
      <c r="Z453" s="1">
        <v>0.13918693363666534</v>
      </c>
      <c r="AA453" s="1">
        <v>101.35187530517578</v>
      </c>
      <c r="AB453" s="1">
        <v>-7.8547485172748566E-2</v>
      </c>
      <c r="AC453" s="1">
        <v>-7.9081743955612183E-2</v>
      </c>
      <c r="AD453" s="1">
        <v>1.5624543651938438E-2</v>
      </c>
      <c r="AE453" s="1">
        <v>4.2503190343268216E-4</v>
      </c>
      <c r="AF453" s="1">
        <v>1.7073338851332664E-2</v>
      </c>
      <c r="AG453" s="1">
        <v>8.3328242180868983E-4</v>
      </c>
      <c r="AH453" s="1">
        <v>1</v>
      </c>
      <c r="AI453" s="1">
        <v>0</v>
      </c>
      <c r="AJ453" s="1">
        <v>2</v>
      </c>
      <c r="AK453" s="1">
        <v>0</v>
      </c>
      <c r="AL453" s="1">
        <v>1</v>
      </c>
      <c r="AM453" s="1">
        <v>0.18999999761581421</v>
      </c>
      <c r="AN453" s="1">
        <v>111115</v>
      </c>
      <c r="AO453">
        <f>X453*0.000001/(K453*0.0001)</f>
        <v>0.40948372803007038</v>
      </c>
      <c r="AP453">
        <f>(U453-T453)/(1000-U453)*AO453</f>
        <v>2.2673663970192056E-4</v>
      </c>
      <c r="AQ453">
        <f>(P453+273.15)</f>
        <v>301.00627555847166</v>
      </c>
      <c r="AR453">
        <f>(O453+273.15)</f>
        <v>300.62734451293943</v>
      </c>
      <c r="AS453">
        <f>(Y453*AK453+Z453*AL453)*AM453</f>
        <v>2.6445517059118906E-2</v>
      </c>
      <c r="AT453">
        <f>((AS453+0.00000010773*(AR453^4-AQ453^4))-AP453*44100)/(L453*0.92*2*29.3+0.00000043092*AQ453^3)</f>
        <v>-0.12057198966286833</v>
      </c>
      <c r="AU453">
        <f>0.61365*EXP(17.502*J453/(240.97+J453))</f>
        <v>3.7367619055439971</v>
      </c>
      <c r="AV453">
        <f>AU453*1000/AA453</f>
        <v>36.869193532851881</v>
      </c>
      <c r="AW453">
        <f>(AV453-U453)</f>
        <v>25.981321790603346</v>
      </c>
      <c r="AX453">
        <f>IF(D453,P453,(O453+P453)/2)</f>
        <v>27.85627555847168</v>
      </c>
      <c r="AY453">
        <f>0.61365*EXP(17.502*AX453/(240.97+AX453))</f>
        <v>3.7631600523561999</v>
      </c>
      <c r="AZ453">
        <f>IF(AW453&lt;&gt;0,(1000-(AV453+U453)/2)/AW453*AP453,0)</f>
        <v>8.5185235468164446E-3</v>
      </c>
      <c r="BA453">
        <f>U453*AA453/1000</f>
        <v>1.1035062191591205</v>
      </c>
      <c r="BB453">
        <f>(AY453-BA453)</f>
        <v>2.6596538331970794</v>
      </c>
      <c r="BC453">
        <f>1/(1.6/F453+1.37/N453)</f>
        <v>5.3258888145264367E-3</v>
      </c>
      <c r="BD453">
        <f>G453*AA453*0.001</f>
        <v>77.317570125590166</v>
      </c>
      <c r="BE453">
        <f>G453/S453</f>
        <v>1.8411469916588736</v>
      </c>
      <c r="BF453">
        <f>(1-AP453*AA453/AU453/F453)*100</f>
        <v>27.97805098965701</v>
      </c>
      <c r="BG453">
        <f>(S453-E453/(N453/1.35))</f>
        <v>415.08715100339379</v>
      </c>
      <c r="BH453">
        <f>E453*BF453/100/BG453</f>
        <v>-1.3410774945623232E-3</v>
      </c>
    </row>
    <row r="454" spans="1:60" x14ac:dyDescent="0.25">
      <c r="A454" s="1">
        <v>160</v>
      </c>
      <c r="B454" s="1" t="s">
        <v>516</v>
      </c>
      <c r="C454" s="1">
        <v>17951.999999642372</v>
      </c>
      <c r="D454" s="1">
        <v>1</v>
      </c>
      <c r="E454">
        <f>(R454-S454*(1000-T454)/(1000-U454))*AO454</f>
        <v>-1.9410118145462136</v>
      </c>
      <c r="F454">
        <f>IF(AZ454&lt;&gt;0,1/(1/AZ454-1/N454),0)</f>
        <v>8.5408550088431137E-3</v>
      </c>
      <c r="G454">
        <f>((BC454-AP454/2)*S454-E454)/(BC454+AP454/2)</f>
        <v>753.81323830984127</v>
      </c>
      <c r="H454">
        <f>AP454*1000</f>
        <v>0.22671536690713093</v>
      </c>
      <c r="I454">
        <f>(AU454-BA454)</f>
        <v>2.6323651540678781</v>
      </c>
      <c r="J454">
        <f>(P454+AT454*D454)</f>
        <v>27.730792324726625</v>
      </c>
      <c r="K454" s="1">
        <v>14.640000343322754</v>
      </c>
      <c r="L454">
        <f>(K454*AI454+AJ454)</f>
        <v>2</v>
      </c>
      <c r="M454" s="1">
        <v>0.5</v>
      </c>
      <c r="N454">
        <f>L454*(M454+1)*(M454+1)/(M454*M454+1)</f>
        <v>3.6</v>
      </c>
      <c r="O454" s="1">
        <v>27.474777221679688</v>
      </c>
      <c r="P454" s="1">
        <v>27.851154327392578</v>
      </c>
      <c r="Q454" s="1">
        <v>27.03489875793457</v>
      </c>
      <c r="R454" s="1">
        <v>409.801025390625</v>
      </c>
      <c r="S454" s="1">
        <v>414.3118896484375</v>
      </c>
      <c r="T454" s="1">
        <v>10.338459968566895</v>
      </c>
      <c r="U454" s="1">
        <v>10.886107444763184</v>
      </c>
      <c r="V454" s="1">
        <v>28.475486755371094</v>
      </c>
      <c r="W454" s="1">
        <v>29.980142593383789</v>
      </c>
      <c r="X454" s="1">
        <v>599.4697265625</v>
      </c>
      <c r="Y454" s="1">
        <v>0.10280852764844894</v>
      </c>
      <c r="Z454" s="1">
        <v>0.10821950435638428</v>
      </c>
      <c r="AA454" s="1">
        <v>101.35164642333984</v>
      </c>
      <c r="AB454" s="1">
        <v>-7.8547485172748566E-2</v>
      </c>
      <c r="AC454" s="1">
        <v>-7.9081743955612183E-2</v>
      </c>
      <c r="AD454" s="1">
        <v>1.5624543651938438E-2</v>
      </c>
      <c r="AE454" s="1">
        <v>4.2503190343268216E-4</v>
      </c>
      <c r="AF454" s="1">
        <v>1.7073338851332664E-2</v>
      </c>
      <c r="AG454" s="1">
        <v>8.3328242180868983E-4</v>
      </c>
      <c r="AH454" s="1">
        <v>1</v>
      </c>
      <c r="AI454" s="1">
        <v>0</v>
      </c>
      <c r="AJ454" s="1">
        <v>2</v>
      </c>
      <c r="AK454" s="1">
        <v>0</v>
      </c>
      <c r="AL454" s="1">
        <v>1</v>
      </c>
      <c r="AM454" s="1">
        <v>0.18999999761581421</v>
      </c>
      <c r="AN454" s="1">
        <v>111115</v>
      </c>
      <c r="AO454">
        <f>X454*0.000001/(K454*0.0001)</f>
        <v>0.40947384733902392</v>
      </c>
      <c r="AP454">
        <f>(U454-T454)/(1000-U454)*AO454</f>
        <v>2.2671536690713093E-4</v>
      </c>
      <c r="AQ454">
        <f>(P454+273.15)</f>
        <v>301.00115432739256</v>
      </c>
      <c r="AR454">
        <f>(O454+273.15)</f>
        <v>300.62477722167966</v>
      </c>
      <c r="AS454">
        <f>(Y454*AK454+Z454*AL454)*AM454</f>
        <v>2.0561705569697608E-2</v>
      </c>
      <c r="AT454">
        <f>((AS454+0.00000010773*(AR454^4-AQ454^4))-AP454*44100)/(L454*0.92*2*29.3+0.00000043092*AQ454^3)</f>
        <v>-0.12036200266595397</v>
      </c>
      <c r="AU454">
        <f>0.61365*EXP(17.502*J454/(240.97+J454))</f>
        <v>3.7356900667360038</v>
      </c>
      <c r="AV454">
        <f>AU454*1000/AA454</f>
        <v>36.858701348888275</v>
      </c>
      <c r="AW454">
        <f>(AV454-U454)</f>
        <v>25.972593904125091</v>
      </c>
      <c r="AX454">
        <f>IF(D454,P454,(O454+P454)/2)</f>
        <v>27.851154327392578</v>
      </c>
      <c r="AY454">
        <f>0.61365*EXP(17.502*AX454/(240.97+AX454))</f>
        <v>3.7620355052189653</v>
      </c>
      <c r="AZ454">
        <f>IF(AW454&lt;&gt;0,(1000-(AV454+U454)/2)/AW454*AP454,0)</f>
        <v>8.5206401332983839E-3</v>
      </c>
      <c r="BA454">
        <f>U454*AA454/1000</f>
        <v>1.1033249126681257</v>
      </c>
      <c r="BB454">
        <f>(AY454-BA454)</f>
        <v>2.6587105925508396</v>
      </c>
      <c r="BC454">
        <f>1/(1.6/F454+1.37/N454)</f>
        <v>5.3272125815934171E-3</v>
      </c>
      <c r="BD454">
        <f>G454*AA454*0.001</f>
        <v>76.400212798411857</v>
      </c>
      <c r="BE454">
        <f>G454/S454</f>
        <v>1.8194342405898274</v>
      </c>
      <c r="BF454">
        <f>(1-AP454*AA454/AU454/F454)*100</f>
        <v>27.982244998301177</v>
      </c>
      <c r="BG454">
        <f>(S454-E454/(N454/1.35))</f>
        <v>415.03976907889233</v>
      </c>
      <c r="BH454">
        <f>E454*BF454/100/BG454</f>
        <v>-1.3086425009287506E-3</v>
      </c>
    </row>
    <row r="455" spans="1:60" x14ac:dyDescent="0.25">
      <c r="A455" s="1">
        <v>161</v>
      </c>
      <c r="B455" s="1" t="s">
        <v>517</v>
      </c>
      <c r="C455" s="1">
        <v>17956.999999530613</v>
      </c>
      <c r="D455" s="1">
        <v>1</v>
      </c>
      <c r="E455">
        <f>(R455-S455*(1000-T455)/(1000-U455))*AO455</f>
        <v>-1.9198288042959204</v>
      </c>
      <c r="F455">
        <f>IF(AZ455&lt;&gt;0,1/(1/AZ455-1/N455),0)</f>
        <v>8.5353149821444617E-3</v>
      </c>
      <c r="G455">
        <f>((BC455-AP455/2)*S455-E455)/(BC455+AP455/2)</f>
        <v>750.14907220344912</v>
      </c>
      <c r="H455">
        <f>AP455*1000</f>
        <v>0.22651210381183542</v>
      </c>
      <c r="I455">
        <f>(AU455-BA455)</f>
        <v>2.6317338055278556</v>
      </c>
      <c r="J455">
        <f>(P455+AT455*D455)</f>
        <v>27.726596924716702</v>
      </c>
      <c r="K455" s="1">
        <v>14.640000343322754</v>
      </c>
      <c r="L455">
        <f>(K455*AI455+AJ455)</f>
        <v>2</v>
      </c>
      <c r="M455" s="1">
        <v>0.5</v>
      </c>
      <c r="N455">
        <f>L455*(M455+1)*(M455+1)/(M455*M455+1)</f>
        <v>3.6</v>
      </c>
      <c r="O455" s="1">
        <v>27.46943473815918</v>
      </c>
      <c r="P455" s="1">
        <v>27.84697151184082</v>
      </c>
      <c r="Q455" s="1">
        <v>27.026956558227539</v>
      </c>
      <c r="R455" s="1">
        <v>409.84701538085937</v>
      </c>
      <c r="S455" s="1">
        <v>414.306396484375</v>
      </c>
      <c r="T455" s="1">
        <v>10.336102485656738</v>
      </c>
      <c r="U455" s="1">
        <v>10.883265495300293</v>
      </c>
      <c r="V455" s="1">
        <v>28.474298477172852</v>
      </c>
      <c r="W455" s="1">
        <v>29.981372833251953</v>
      </c>
      <c r="X455" s="1">
        <v>599.46429443359375</v>
      </c>
      <c r="Y455" s="1">
        <v>0.11772099882364273</v>
      </c>
      <c r="Z455" s="1">
        <v>0.12391684204339981</v>
      </c>
      <c r="AA455" s="1">
        <v>101.35201263427734</v>
      </c>
      <c r="AB455" s="1">
        <v>-7.8547485172748566E-2</v>
      </c>
      <c r="AC455" s="1">
        <v>-7.9081743955612183E-2</v>
      </c>
      <c r="AD455" s="1">
        <v>1.5624543651938438E-2</v>
      </c>
      <c r="AE455" s="1">
        <v>4.2503190343268216E-4</v>
      </c>
      <c r="AF455" s="1">
        <v>1.7073338851332664E-2</v>
      </c>
      <c r="AG455" s="1">
        <v>8.3328242180868983E-4</v>
      </c>
      <c r="AH455" s="1">
        <v>1</v>
      </c>
      <c r="AI455" s="1">
        <v>0</v>
      </c>
      <c r="AJ455" s="1">
        <v>2</v>
      </c>
      <c r="AK455" s="1">
        <v>0</v>
      </c>
      <c r="AL455" s="1">
        <v>1</v>
      </c>
      <c r="AM455" s="1">
        <v>0.18999999761581421</v>
      </c>
      <c r="AN455" s="1">
        <v>111115</v>
      </c>
      <c r="AO455">
        <f>X455*0.000001/(K455*0.0001)</f>
        <v>0.40947013686854655</v>
      </c>
      <c r="AP455">
        <f>(U455-T455)/(1000-U455)*AO455</f>
        <v>2.2651210381183543E-4</v>
      </c>
      <c r="AQ455">
        <f>(P455+273.15)</f>
        <v>300.9969715118408</v>
      </c>
      <c r="AR455">
        <f>(O455+273.15)</f>
        <v>300.61943473815916</v>
      </c>
      <c r="AS455">
        <f>(Y455*AK455+Z455*AL455)*AM455</f>
        <v>2.354419969280519E-2</v>
      </c>
      <c r="AT455">
        <f>((AS455+0.00000010773*(AR455^4-AQ455^4))-AP455*44100)/(L455*0.92*2*29.3+0.00000043092*AQ455^3)</f>
        <v>-0.12037458712411857</v>
      </c>
      <c r="AU455">
        <f>0.61365*EXP(17.502*J455/(240.97+J455))</f>
        <v>3.7347746675097255</v>
      </c>
      <c r="AV455">
        <f>AU455*1000/AA455</f>
        <v>36.849536288800067</v>
      </c>
      <c r="AW455">
        <f>(AV455-U455)</f>
        <v>25.966270793499774</v>
      </c>
      <c r="AX455">
        <f>IF(D455,P455,(O455+P455)/2)</f>
        <v>27.84697151184082</v>
      </c>
      <c r="AY455">
        <f>0.61365*EXP(17.502*AX455/(240.97+AX455))</f>
        <v>3.7611172379019893</v>
      </c>
      <c r="AZ455">
        <f>IF(AW455&lt;&gt;0,(1000-(AV455+U455)/2)/AW455*AP455,0)</f>
        <v>8.5151262918628547E-3</v>
      </c>
      <c r="BA455">
        <f>U455*AA455/1000</f>
        <v>1.1030408619818699</v>
      </c>
      <c r="BB455">
        <f>(AY455-BA455)</f>
        <v>2.6580763759201194</v>
      </c>
      <c r="BC455">
        <f>1/(1.6/F455+1.37/N455)</f>
        <v>5.3237640852637352E-3</v>
      </c>
      <c r="BD455">
        <f>G455*AA455*0.001</f>
        <v>76.029118243555402</v>
      </c>
      <c r="BE455">
        <f>G455/S455</f>
        <v>1.8106142665642866</v>
      </c>
      <c r="BF455">
        <f>(1-AP455*AA455/AU455/F455)*100</f>
        <v>27.982202727387396</v>
      </c>
      <c r="BG455">
        <f>(S455-E455/(N455/1.35))</f>
        <v>415.02633228598597</v>
      </c>
      <c r="BH455">
        <f>E455*BF455/100/BG455</f>
        <v>-1.2944007313412619E-3</v>
      </c>
    </row>
    <row r="456" spans="1:60" x14ac:dyDescent="0.25">
      <c r="A456" s="1" t="s">
        <v>9</v>
      </c>
      <c r="B456" s="1" t="s">
        <v>518</v>
      </c>
    </row>
    <row r="457" spans="1:60" x14ac:dyDescent="0.25">
      <c r="A457" s="1" t="s">
        <v>9</v>
      </c>
      <c r="B457" s="1" t="s">
        <v>519</v>
      </c>
    </row>
    <row r="458" spans="1:60" x14ac:dyDescent="0.25">
      <c r="A458" s="1" t="s">
        <v>9</v>
      </c>
      <c r="B458" s="1" t="s">
        <v>520</v>
      </c>
    </row>
    <row r="459" spans="1:60" x14ac:dyDescent="0.25">
      <c r="A459" s="1" t="s">
        <v>9</v>
      </c>
      <c r="B459" s="1" t="s">
        <v>521</v>
      </c>
    </row>
    <row r="460" spans="1:60" x14ac:dyDescent="0.25">
      <c r="A460" s="1" t="s">
        <v>9</v>
      </c>
      <c r="B460" s="1" t="s">
        <v>522</v>
      </c>
    </row>
    <row r="461" spans="1:60" x14ac:dyDescent="0.25">
      <c r="A461" s="1" t="s">
        <v>9</v>
      </c>
      <c r="B461" s="1" t="s">
        <v>523</v>
      </c>
    </row>
    <row r="462" spans="1:60" x14ac:dyDescent="0.25">
      <c r="A462" s="1" t="s">
        <v>9</v>
      </c>
      <c r="B462" s="1" t="s">
        <v>524</v>
      </c>
    </row>
    <row r="463" spans="1:60" x14ac:dyDescent="0.25">
      <c r="A463" s="1" t="s">
        <v>9</v>
      </c>
      <c r="B463" s="1" t="s">
        <v>525</v>
      </c>
    </row>
    <row r="464" spans="1:60" x14ac:dyDescent="0.25">
      <c r="A464" s="1" t="s">
        <v>9</v>
      </c>
      <c r="B464" s="1" t="s">
        <v>526</v>
      </c>
    </row>
    <row r="465" spans="1:60" x14ac:dyDescent="0.25">
      <c r="A465" s="1">
        <v>162</v>
      </c>
      <c r="B465" s="1" t="s">
        <v>527</v>
      </c>
      <c r="C465" s="1">
        <v>18256.499999988824</v>
      </c>
      <c r="D465" s="1">
        <v>1</v>
      </c>
      <c r="E465">
        <f t="shared" ref="E465:E470" si="168">(R465-S465*(1000-T465)/(1000-U465))*AO465</f>
        <v>-1.2535773887888284</v>
      </c>
      <c r="F465">
        <f t="shared" ref="F465:F470" si="169">IF(AZ465&lt;&gt;0,1/(1/AZ465-1/N465),0)</f>
        <v>7.838332850297761E-3</v>
      </c>
      <c r="G465">
        <f t="shared" ref="G465:G470" si="170">((BC465-AP465/2)*S465-E465)/(BC465+AP465/2)</f>
        <v>648.26863383888258</v>
      </c>
      <c r="H465">
        <f t="shared" ref="H465:H470" si="171">AP465*1000</f>
        <v>0.2082592309991384</v>
      </c>
      <c r="I465">
        <f t="shared" ref="I465:I470" si="172">(AU465-BA465)</f>
        <v>2.6336165068464465</v>
      </c>
      <c r="J465">
        <f t="shared" ref="J465:J470" si="173">(P465+AT465*D465)</f>
        <v>27.851624655807452</v>
      </c>
      <c r="K465" s="1">
        <v>22.200000762939453</v>
      </c>
      <c r="L465">
        <f t="shared" ref="L465:L470" si="174">(K465*AI465+AJ465)</f>
        <v>2</v>
      </c>
      <c r="M465" s="1">
        <v>0.5</v>
      </c>
      <c r="N465">
        <f t="shared" ref="N465:N470" si="175">L465*(M465+1)*(M465+1)/(M465*M465+1)</f>
        <v>3.6</v>
      </c>
      <c r="O465" s="1">
        <v>27.503458023071289</v>
      </c>
      <c r="P465" s="1">
        <v>27.974554061889648</v>
      </c>
      <c r="Q465" s="1">
        <v>27.045995712280273</v>
      </c>
      <c r="R465" s="1">
        <v>410.21530151367187</v>
      </c>
      <c r="S465" s="1">
        <v>414.53759765625</v>
      </c>
      <c r="T465" s="1">
        <v>10.372041702270508</v>
      </c>
      <c r="U465" s="1">
        <v>11.134635925292969</v>
      </c>
      <c r="V465" s="1">
        <v>28.588272094726563</v>
      </c>
      <c r="W465" s="1">
        <v>30.613132476806641</v>
      </c>
      <c r="X465" s="1">
        <v>599.51617431640625</v>
      </c>
      <c r="Y465" s="1">
        <v>6.5429456532001495E-2</v>
      </c>
      <c r="Z465" s="1">
        <v>6.8873114883899689E-2</v>
      </c>
      <c r="AA465" s="1">
        <v>101.3524169921875</v>
      </c>
      <c r="AB465" s="1">
        <v>-9.2654235661029816E-2</v>
      </c>
      <c r="AC465" s="1">
        <v>-8.2803696393966675E-2</v>
      </c>
      <c r="AD465" s="1">
        <v>3.8951825350522995E-2</v>
      </c>
      <c r="AE465" s="1">
        <v>1.0210945038124919E-3</v>
      </c>
      <c r="AF465" s="1">
        <v>3.1924944370985031E-2</v>
      </c>
      <c r="AG465" s="1">
        <v>9.5007906202226877E-4</v>
      </c>
      <c r="AH465" s="1">
        <v>0.3333333432674408</v>
      </c>
      <c r="AI465" s="1">
        <v>0</v>
      </c>
      <c r="AJ465" s="1">
        <v>2</v>
      </c>
      <c r="AK465" s="1">
        <v>0</v>
      </c>
      <c r="AL465" s="1">
        <v>1</v>
      </c>
      <c r="AM465" s="1">
        <v>0.18999999761581421</v>
      </c>
      <c r="AN465" s="1">
        <v>111115</v>
      </c>
      <c r="AO465">
        <f t="shared" ref="AO465:AO470" si="176">X465*0.000001/(K465*0.0001)</f>
        <v>0.27005232149236447</v>
      </c>
      <c r="AP465">
        <f t="shared" ref="AP465:AP470" si="177">(U465-T465)/(1000-U465)*AO465</f>
        <v>2.0825923099913841E-4</v>
      </c>
      <c r="AQ465">
        <f t="shared" ref="AQ465:AQ470" si="178">(P465+273.15)</f>
        <v>301.12455406188963</v>
      </c>
      <c r="AR465">
        <f t="shared" ref="AR465:AR470" si="179">(O465+273.15)</f>
        <v>300.65345802307127</v>
      </c>
      <c r="AS465">
        <f t="shared" ref="AS465:AS470" si="180">(Y465*AK465+Z465*AL465)*AM465</f>
        <v>1.3085891663734639E-2</v>
      </c>
      <c r="AT465">
        <f t="shared" ref="AT465:AT470" si="181">((AS465+0.00000010773*(AR465^4-AQ465^4))-AP465*44100)/(L465*0.92*2*29.3+0.00000043092*AQ465^3)</f>
        <v>-0.12292940608219519</v>
      </c>
      <c r="AU465">
        <f t="shared" ref="AU465:AU470" si="182">0.61365*EXP(17.502*J465/(240.97+J465))</f>
        <v>3.762138770202931</v>
      </c>
      <c r="AV465">
        <f t="shared" ref="AV465:AV470" si="183">AU465*1000/AA465</f>
        <v>37.119378914199217</v>
      </c>
      <c r="AW465">
        <f t="shared" ref="AW465:AW470" si="184">(AV465-U465)</f>
        <v>25.984742988906248</v>
      </c>
      <c r="AX465">
        <f t="shared" ref="AX465:AX470" si="185">IF(D465,P465,(O465+P465)/2)</f>
        <v>27.974554061889648</v>
      </c>
      <c r="AY465">
        <f t="shared" ref="AY465:AY470" si="186">0.61365*EXP(17.502*AX465/(240.97+AX465))</f>
        <v>3.7892140147525706</v>
      </c>
      <c r="AZ465">
        <f t="shared" ref="AZ465:AZ470" si="187">IF(AW465&lt;&gt;0,(1000-(AV465+U465)/2)/AW465*AP465,0)</f>
        <v>7.8213034115580497E-3</v>
      </c>
      <c r="BA465">
        <f t="shared" ref="BA465:BA470" si="188">U465*AA465/1000</f>
        <v>1.1285222633564844</v>
      </c>
      <c r="BB465">
        <f t="shared" ref="BB465:BB470" si="189">(AY465-BA465)</f>
        <v>2.6606917513960862</v>
      </c>
      <c r="BC465">
        <f t="shared" ref="BC465:BC470" si="190">1/(1.6/F465+1.37/N465)</f>
        <v>4.8898417737713237E-3</v>
      </c>
      <c r="BD465">
        <f t="shared" ref="BD465:BD470" si="191">G465*AA465*0.001</f>
        <v>65.703592899794145</v>
      </c>
      <c r="BE465">
        <f t="shared" ref="BE465:BE470" si="192">G465/S465</f>
        <v>1.563835554372202</v>
      </c>
      <c r="BF465">
        <f t="shared" ref="BF465:BF470" si="193">(1-AP465*AA465/AU465/F465)*100</f>
        <v>28.421950800677287</v>
      </c>
      <c r="BG465">
        <f t="shared" ref="BG465:BG470" si="194">(S465-E465/(N465/1.35))</f>
        <v>415.00768917704579</v>
      </c>
      <c r="BH465">
        <f t="shared" ref="BH465:BH470" si="195">E465*BF465/100/BG465</f>
        <v>-8.58516981688932E-4</v>
      </c>
    </row>
    <row r="466" spans="1:60" x14ac:dyDescent="0.25">
      <c r="A466" s="1">
        <v>163</v>
      </c>
      <c r="B466" s="1" t="s">
        <v>528</v>
      </c>
      <c r="C466" s="1">
        <v>18261.499999877065</v>
      </c>
      <c r="D466" s="1">
        <v>1</v>
      </c>
      <c r="E466">
        <f t="shared" si="168"/>
        <v>-1.249963845439128</v>
      </c>
      <c r="F466">
        <f t="shared" si="169"/>
        <v>7.7995773432634049E-3</v>
      </c>
      <c r="G466">
        <f t="shared" si="170"/>
        <v>648.7465792675564</v>
      </c>
      <c r="H466">
        <f t="shared" si="171"/>
        <v>0.20706597388539466</v>
      </c>
      <c r="I466">
        <f t="shared" si="172"/>
        <v>2.6315562002761936</v>
      </c>
      <c r="J466">
        <f t="shared" si="173"/>
        <v>27.8418959561414</v>
      </c>
      <c r="K466" s="1">
        <v>22.200000762939453</v>
      </c>
      <c r="L466">
        <f t="shared" si="174"/>
        <v>2</v>
      </c>
      <c r="M466" s="1">
        <v>0.5</v>
      </c>
      <c r="N466">
        <f t="shared" si="175"/>
        <v>3.6</v>
      </c>
      <c r="O466" s="1">
        <v>27.502796173095703</v>
      </c>
      <c r="P466" s="1">
        <v>27.963348388671875</v>
      </c>
      <c r="Q466" s="1">
        <v>27.056968688964844</v>
      </c>
      <c r="R466" s="1">
        <v>410.16677856445312</v>
      </c>
      <c r="S466" s="1">
        <v>414.4775390625</v>
      </c>
      <c r="T466" s="1">
        <v>10.375603675842285</v>
      </c>
      <c r="U466" s="1">
        <v>11.133823394775391</v>
      </c>
      <c r="V466" s="1">
        <v>28.60479736328125</v>
      </c>
      <c r="W466" s="1">
        <v>30.612819671630859</v>
      </c>
      <c r="X466" s="1">
        <v>599.52069091796875</v>
      </c>
      <c r="Y466" s="1">
        <v>6.5823569893836975E-2</v>
      </c>
      <c r="Z466" s="1">
        <v>6.9287970662117004E-2</v>
      </c>
      <c r="AA466" s="1">
        <v>101.35305786132812</v>
      </c>
      <c r="AB466" s="1">
        <v>-9.2654235661029816E-2</v>
      </c>
      <c r="AC466" s="1">
        <v>-8.2803696393966675E-2</v>
      </c>
      <c r="AD466" s="1">
        <v>3.8951825350522995E-2</v>
      </c>
      <c r="AE466" s="1">
        <v>1.0210945038124919E-3</v>
      </c>
      <c r="AF466" s="1">
        <v>3.1924944370985031E-2</v>
      </c>
      <c r="AG466" s="1">
        <v>9.5007906202226877E-4</v>
      </c>
      <c r="AH466" s="1">
        <v>1</v>
      </c>
      <c r="AI466" s="1">
        <v>0</v>
      </c>
      <c r="AJ466" s="1">
        <v>2</v>
      </c>
      <c r="AK466" s="1">
        <v>0</v>
      </c>
      <c r="AL466" s="1">
        <v>1</v>
      </c>
      <c r="AM466" s="1">
        <v>0.18999999761581421</v>
      </c>
      <c r="AN466" s="1">
        <v>111115</v>
      </c>
      <c r="AO466">
        <f t="shared" si="176"/>
        <v>0.27005435599750294</v>
      </c>
      <c r="AP466">
        <f t="shared" si="177"/>
        <v>2.0706597388539465E-4</v>
      </c>
      <c r="AQ466">
        <f t="shared" si="178"/>
        <v>301.11334838867185</v>
      </c>
      <c r="AR466">
        <f t="shared" si="179"/>
        <v>300.65279617309568</v>
      </c>
      <c r="AS466">
        <f t="shared" si="180"/>
        <v>1.3164714260606836E-2</v>
      </c>
      <c r="AT466">
        <f t="shared" si="181"/>
        <v>-0.12145243253047643</v>
      </c>
      <c r="AU466">
        <f t="shared" si="182"/>
        <v>3.7600032470246725</v>
      </c>
      <c r="AV466">
        <f t="shared" si="183"/>
        <v>37.098074062739499</v>
      </c>
      <c r="AW466">
        <f t="shared" si="184"/>
        <v>25.964250667964109</v>
      </c>
      <c r="AX466">
        <f t="shared" si="185"/>
        <v>27.963348388671875</v>
      </c>
      <c r="AY466">
        <f t="shared" si="186"/>
        <v>3.7867389392325026</v>
      </c>
      <c r="AZ466">
        <f t="shared" si="187"/>
        <v>7.7827157062934412E-3</v>
      </c>
      <c r="BA466">
        <f t="shared" si="188"/>
        <v>1.1284470467484788</v>
      </c>
      <c r="BB466">
        <f t="shared" si="189"/>
        <v>2.6582918924840238</v>
      </c>
      <c r="BC466">
        <f t="shared" si="190"/>
        <v>4.865709424007358E-3</v>
      </c>
      <c r="BD466">
        <f t="shared" si="191"/>
        <v>65.752449585843337</v>
      </c>
      <c r="BE466">
        <f t="shared" si="192"/>
        <v>1.5652152846085357</v>
      </c>
      <c r="BF466">
        <f t="shared" si="193"/>
        <v>28.437367790178325</v>
      </c>
      <c r="BG466">
        <f t="shared" si="194"/>
        <v>414.9462755045397</v>
      </c>
      <c r="BH466">
        <f t="shared" si="195"/>
        <v>-8.566333449783962E-4</v>
      </c>
    </row>
    <row r="467" spans="1:60" x14ac:dyDescent="0.25">
      <c r="A467" s="1">
        <v>164</v>
      </c>
      <c r="B467" s="1" t="s">
        <v>529</v>
      </c>
      <c r="C467" s="1">
        <v>18266.999999754131</v>
      </c>
      <c r="D467" s="1">
        <v>1</v>
      </c>
      <c r="E467">
        <f t="shared" si="168"/>
        <v>-1.3123972454065518</v>
      </c>
      <c r="F467">
        <f t="shared" si="169"/>
        <v>8.1064456337325789E-3</v>
      </c>
      <c r="G467">
        <f t="shared" si="170"/>
        <v>651.29729279131698</v>
      </c>
      <c r="H467">
        <f t="shared" si="171"/>
        <v>0.21505613853079805</v>
      </c>
      <c r="I467">
        <f t="shared" si="172"/>
        <v>2.6298712485478717</v>
      </c>
      <c r="J467">
        <f t="shared" si="173"/>
        <v>27.833680219391539</v>
      </c>
      <c r="K467" s="1">
        <v>22.200000762939453</v>
      </c>
      <c r="L467">
        <f t="shared" si="174"/>
        <v>2</v>
      </c>
      <c r="M467" s="1">
        <v>0.5</v>
      </c>
      <c r="N467">
        <f t="shared" si="175"/>
        <v>3.6</v>
      </c>
      <c r="O467" s="1">
        <v>27.502613067626953</v>
      </c>
      <c r="P467" s="1">
        <v>27.957530975341797</v>
      </c>
      <c r="Q467" s="1">
        <v>27.05510139465332</v>
      </c>
      <c r="R467" s="1">
        <v>409.89682006835937</v>
      </c>
      <c r="S467" s="1">
        <v>414.42672729492187</v>
      </c>
      <c r="T467" s="1">
        <v>10.34522819519043</v>
      </c>
      <c r="U467" s="1">
        <v>11.13273811340332</v>
      </c>
      <c r="V467" s="1">
        <v>28.455028533935547</v>
      </c>
      <c r="W467" s="1">
        <v>30.611040115356445</v>
      </c>
      <c r="X467" s="1">
        <v>599.4967041015625</v>
      </c>
      <c r="Y467" s="1">
        <v>6.2539741396903992E-2</v>
      </c>
      <c r="Z467" s="1">
        <v>6.5831311047077179E-2</v>
      </c>
      <c r="AA467" s="1">
        <v>101.35237121582031</v>
      </c>
      <c r="AB467" s="1">
        <v>-9.2654235661029816E-2</v>
      </c>
      <c r="AC467" s="1">
        <v>-8.2803696393966675E-2</v>
      </c>
      <c r="AD467" s="1">
        <v>3.8951825350522995E-2</v>
      </c>
      <c r="AE467" s="1">
        <v>1.0210945038124919E-3</v>
      </c>
      <c r="AF467" s="1">
        <v>3.1924944370985031E-2</v>
      </c>
      <c r="AG467" s="1">
        <v>9.5007906202226877E-4</v>
      </c>
      <c r="AH467" s="1">
        <v>1</v>
      </c>
      <c r="AI467" s="1">
        <v>0</v>
      </c>
      <c r="AJ467" s="1">
        <v>2</v>
      </c>
      <c r="AK467" s="1">
        <v>0</v>
      </c>
      <c r="AL467" s="1">
        <v>1</v>
      </c>
      <c r="AM467" s="1">
        <v>0.18999999761581421</v>
      </c>
      <c r="AN467" s="1">
        <v>111115</v>
      </c>
      <c r="AO467">
        <f t="shared" si="176"/>
        <v>0.27004355112561917</v>
      </c>
      <c r="AP467">
        <f t="shared" si="177"/>
        <v>2.1505613853079806E-4</v>
      </c>
      <c r="AQ467">
        <f t="shared" si="178"/>
        <v>301.10753097534177</v>
      </c>
      <c r="AR467">
        <f t="shared" si="179"/>
        <v>300.65261306762693</v>
      </c>
      <c r="AS467">
        <f t="shared" si="180"/>
        <v>1.2507948941990588E-2</v>
      </c>
      <c r="AT467">
        <f t="shared" si="181"/>
        <v>-0.12385075595025967</v>
      </c>
      <c r="AU467">
        <f t="shared" si="182"/>
        <v>3.758200654466036</v>
      </c>
      <c r="AV467">
        <f t="shared" si="183"/>
        <v>37.080539995095947</v>
      </c>
      <c r="AW467">
        <f t="shared" si="184"/>
        <v>25.947801881692627</v>
      </c>
      <c r="AX467">
        <f t="shared" si="185"/>
        <v>27.957530975341797</v>
      </c>
      <c r="AY467">
        <f t="shared" si="186"/>
        <v>3.7854545627086544</v>
      </c>
      <c r="AZ467">
        <f t="shared" si="187"/>
        <v>8.0882326287110163E-3</v>
      </c>
      <c r="BA467">
        <f t="shared" si="188"/>
        <v>1.1283294059181643</v>
      </c>
      <c r="BB467">
        <f t="shared" si="189"/>
        <v>2.6571251567904901</v>
      </c>
      <c r="BC467">
        <f t="shared" si="190"/>
        <v>5.05677856869535E-3</v>
      </c>
      <c r="BD467">
        <f t="shared" si="191"/>
        <v>66.010524990844374</v>
      </c>
      <c r="BE467">
        <f t="shared" si="192"/>
        <v>1.5715619912897871</v>
      </c>
      <c r="BF467">
        <f t="shared" si="193"/>
        <v>28.455653841691774</v>
      </c>
      <c r="BG467">
        <f t="shared" si="194"/>
        <v>414.91887626194932</v>
      </c>
      <c r="BH467">
        <f t="shared" si="195"/>
        <v>-9.0005839345090859E-4</v>
      </c>
    </row>
    <row r="468" spans="1:60" x14ac:dyDescent="0.25">
      <c r="A468" s="1">
        <v>165</v>
      </c>
      <c r="B468" s="1" t="s">
        <v>530</v>
      </c>
      <c r="C468" s="1">
        <v>18271.999999642372</v>
      </c>
      <c r="D468" s="1">
        <v>1</v>
      </c>
      <c r="E468">
        <f t="shared" si="168"/>
        <v>-1.3346179649458483</v>
      </c>
      <c r="F468">
        <f t="shared" si="169"/>
        <v>8.107483601229204E-3</v>
      </c>
      <c r="G468">
        <f t="shared" si="170"/>
        <v>655.55410832284088</v>
      </c>
      <c r="H468">
        <f t="shared" si="171"/>
        <v>0.21505524121057321</v>
      </c>
      <c r="I468">
        <f t="shared" si="172"/>
        <v>2.6295271934458242</v>
      </c>
      <c r="J468">
        <f t="shared" si="173"/>
        <v>27.83174609632232</v>
      </c>
      <c r="K468" s="1">
        <v>22.200000762939453</v>
      </c>
      <c r="L468">
        <f t="shared" si="174"/>
        <v>2</v>
      </c>
      <c r="M468" s="1">
        <v>0.5</v>
      </c>
      <c r="N468">
        <f t="shared" si="175"/>
        <v>3.6</v>
      </c>
      <c r="O468" s="1">
        <v>27.50214958190918</v>
      </c>
      <c r="P468" s="1">
        <v>27.955434799194336</v>
      </c>
      <c r="Q468" s="1">
        <v>27.038185119628906</v>
      </c>
      <c r="R468" s="1">
        <v>409.79779052734375</v>
      </c>
      <c r="S468" s="1">
        <v>414.41018676757812</v>
      </c>
      <c r="T468" s="1">
        <v>10.344423294067383</v>
      </c>
      <c r="U468" s="1">
        <v>11.131962776184082</v>
      </c>
      <c r="V468" s="1">
        <v>28.448789596557617</v>
      </c>
      <c r="W468" s="1">
        <v>30.608549118041992</v>
      </c>
      <c r="X468" s="1">
        <v>599.47216796875</v>
      </c>
      <c r="Y468" s="1">
        <v>6.3233554363250732E-2</v>
      </c>
      <c r="Z468" s="1">
        <v>6.6561631858348846E-2</v>
      </c>
      <c r="AA468" s="1">
        <v>101.35222625732422</v>
      </c>
      <c r="AB468" s="1">
        <v>-9.2654235661029816E-2</v>
      </c>
      <c r="AC468" s="1">
        <v>-8.2803696393966675E-2</v>
      </c>
      <c r="AD468" s="1">
        <v>3.8951825350522995E-2</v>
      </c>
      <c r="AE468" s="1">
        <v>1.0210945038124919E-3</v>
      </c>
      <c r="AF468" s="1">
        <v>3.1924944370985031E-2</v>
      </c>
      <c r="AG468" s="1">
        <v>9.5007906202226877E-4</v>
      </c>
      <c r="AH468" s="1">
        <v>1</v>
      </c>
      <c r="AI468" s="1">
        <v>0</v>
      </c>
      <c r="AJ468" s="1">
        <v>2</v>
      </c>
      <c r="AK468" s="1">
        <v>0</v>
      </c>
      <c r="AL468" s="1">
        <v>1</v>
      </c>
      <c r="AM468" s="1">
        <v>0.18999999761581421</v>
      </c>
      <c r="AN468" s="1">
        <v>111115</v>
      </c>
      <c r="AO468">
        <f t="shared" si="176"/>
        <v>0.27003249881392133</v>
      </c>
      <c r="AP468">
        <f t="shared" si="177"/>
        <v>2.1505524121057321E-4</v>
      </c>
      <c r="AQ468">
        <f t="shared" si="178"/>
        <v>301.10543479919431</v>
      </c>
      <c r="AR468">
        <f t="shared" si="179"/>
        <v>300.65214958190916</v>
      </c>
      <c r="AS468">
        <f t="shared" si="180"/>
        <v>1.2646709894390984E-2</v>
      </c>
      <c r="AT468">
        <f t="shared" si="181"/>
        <v>-0.1236887028720151</v>
      </c>
      <c r="AU468">
        <f t="shared" si="182"/>
        <v>3.7577764034257441</v>
      </c>
      <c r="AV468">
        <f t="shared" si="183"/>
        <v>37.076407121882916</v>
      </c>
      <c r="AW468">
        <f t="shared" si="184"/>
        <v>25.944444345698834</v>
      </c>
      <c r="AX468">
        <f t="shared" si="185"/>
        <v>27.955434799194336</v>
      </c>
      <c r="AY468">
        <f t="shared" si="186"/>
        <v>3.7849918592115945</v>
      </c>
      <c r="AZ468">
        <f t="shared" si="187"/>
        <v>8.0892659370817403E-3</v>
      </c>
      <c r="BA468">
        <f t="shared" si="188"/>
        <v>1.1282492099799202</v>
      </c>
      <c r="BB468">
        <f t="shared" si="189"/>
        <v>2.6567426492316741</v>
      </c>
      <c r="BC468">
        <f t="shared" si="190"/>
        <v>5.0574248038123383E-3</v>
      </c>
      <c r="BD468">
        <f t="shared" si="191"/>
        <v>66.441868310654996</v>
      </c>
      <c r="BE468">
        <f t="shared" si="192"/>
        <v>1.5818967034478528</v>
      </c>
      <c r="BF468">
        <f t="shared" si="193"/>
        <v>28.457137919038711</v>
      </c>
      <c r="BG468">
        <f t="shared" si="194"/>
        <v>414.91066850443281</v>
      </c>
      <c r="BH468">
        <f t="shared" si="195"/>
        <v>-9.1536348377325516E-4</v>
      </c>
    </row>
    <row r="469" spans="1:60" x14ac:dyDescent="0.25">
      <c r="A469" s="1">
        <v>166</v>
      </c>
      <c r="B469" s="1" t="s">
        <v>531</v>
      </c>
      <c r="C469" s="1">
        <v>18276.999999530613</v>
      </c>
      <c r="D469" s="1">
        <v>1</v>
      </c>
      <c r="E469">
        <f t="shared" si="168"/>
        <v>-1.3331723127353943</v>
      </c>
      <c r="F469">
        <f t="shared" si="169"/>
        <v>8.1229167328943676E-3</v>
      </c>
      <c r="G469">
        <f t="shared" si="170"/>
        <v>654.76198371037981</v>
      </c>
      <c r="H469">
        <f t="shared" si="171"/>
        <v>0.21537921824633696</v>
      </c>
      <c r="I469">
        <f t="shared" si="172"/>
        <v>2.6285107531905911</v>
      </c>
      <c r="J469">
        <f t="shared" si="173"/>
        <v>27.826980054353864</v>
      </c>
      <c r="K469" s="1">
        <v>22.200000762939453</v>
      </c>
      <c r="L469">
        <f t="shared" si="174"/>
        <v>2</v>
      </c>
      <c r="M469" s="1">
        <v>0.5</v>
      </c>
      <c r="N469">
        <f t="shared" si="175"/>
        <v>3.6</v>
      </c>
      <c r="O469" s="1">
        <v>27.498134613037109</v>
      </c>
      <c r="P469" s="1">
        <v>27.95073127746582</v>
      </c>
      <c r="Q469" s="1">
        <v>27.028827667236328</v>
      </c>
      <c r="R469" s="1">
        <v>409.77072143554687</v>
      </c>
      <c r="S469" s="1">
        <v>414.3773193359375</v>
      </c>
      <c r="T469" s="1">
        <v>10.342947006225586</v>
      </c>
      <c r="U469" s="1">
        <v>11.131677627563477</v>
      </c>
      <c r="V469" s="1">
        <v>28.445409774780273</v>
      </c>
      <c r="W469" s="1">
        <v>30.61363410949707</v>
      </c>
      <c r="X469" s="1">
        <v>599.46875</v>
      </c>
      <c r="Y469" s="1">
        <v>5.6064657866954803E-2</v>
      </c>
      <c r="Z469" s="1">
        <v>5.9015430510044098E-2</v>
      </c>
      <c r="AA469" s="1">
        <v>101.35223388671875</v>
      </c>
      <c r="AB469" s="1">
        <v>-9.2654235661029816E-2</v>
      </c>
      <c r="AC469" s="1">
        <v>-8.2803696393966675E-2</v>
      </c>
      <c r="AD469" s="1">
        <v>3.8951825350522995E-2</v>
      </c>
      <c r="AE469" s="1">
        <v>1.0210945038124919E-3</v>
      </c>
      <c r="AF469" s="1">
        <v>3.1924944370985031E-2</v>
      </c>
      <c r="AG469" s="1">
        <v>9.5007906202226877E-4</v>
      </c>
      <c r="AH469" s="1">
        <v>1</v>
      </c>
      <c r="AI469" s="1">
        <v>0</v>
      </c>
      <c r="AJ469" s="1">
        <v>2</v>
      </c>
      <c r="AK469" s="1">
        <v>0</v>
      </c>
      <c r="AL469" s="1">
        <v>1</v>
      </c>
      <c r="AM469" s="1">
        <v>0.18999999761581421</v>
      </c>
      <c r="AN469" s="1">
        <v>111115</v>
      </c>
      <c r="AO469">
        <f t="shared" si="176"/>
        <v>0.27003095918841113</v>
      </c>
      <c r="AP469">
        <f t="shared" si="177"/>
        <v>2.1537921824633696E-4</v>
      </c>
      <c r="AQ469">
        <f t="shared" si="178"/>
        <v>301.1007312774658</v>
      </c>
      <c r="AR469">
        <f t="shared" si="179"/>
        <v>300.64813461303709</v>
      </c>
      <c r="AS469">
        <f t="shared" si="180"/>
        <v>1.1212931656204628E-2</v>
      </c>
      <c r="AT469">
        <f t="shared" si="181"/>
        <v>-0.12375122311195424</v>
      </c>
      <c r="AU469">
        <f t="shared" si="182"/>
        <v>3.7567311476509588</v>
      </c>
      <c r="AV469">
        <f t="shared" si="183"/>
        <v>37.066091230409903</v>
      </c>
      <c r="AW469">
        <f t="shared" si="184"/>
        <v>25.934413602846426</v>
      </c>
      <c r="AX469">
        <f t="shared" si="185"/>
        <v>27.95073127746582</v>
      </c>
      <c r="AY469">
        <f t="shared" si="186"/>
        <v>3.7839537978228575</v>
      </c>
      <c r="AZ469">
        <f t="shared" si="187"/>
        <v>8.1046297238948854E-3</v>
      </c>
      <c r="BA469">
        <f t="shared" si="188"/>
        <v>1.1282203944603679</v>
      </c>
      <c r="BB469">
        <f t="shared" si="189"/>
        <v>2.6557334033624898</v>
      </c>
      <c r="BC469">
        <f t="shared" si="190"/>
        <v>5.0670333827735692E-3</v>
      </c>
      <c r="BD469">
        <f t="shared" si="191"/>
        <v>66.361589713146344</v>
      </c>
      <c r="BE469">
        <f t="shared" si="192"/>
        <v>1.5801105735219099</v>
      </c>
      <c r="BF469">
        <f t="shared" si="193"/>
        <v>28.465589166035208</v>
      </c>
      <c r="BG469">
        <f t="shared" si="194"/>
        <v>414.8772589532133</v>
      </c>
      <c r="BH469">
        <f t="shared" si="195"/>
        <v>-9.1471717292025407E-4</v>
      </c>
    </row>
    <row r="470" spans="1:60" x14ac:dyDescent="0.25">
      <c r="A470" s="1">
        <v>167</v>
      </c>
      <c r="B470" s="1" t="s">
        <v>532</v>
      </c>
      <c r="C470" s="1">
        <v>18282.499999407679</v>
      </c>
      <c r="D470" s="1">
        <v>1</v>
      </c>
      <c r="E470">
        <f t="shared" si="168"/>
        <v>-1.3112698370131379</v>
      </c>
      <c r="F470">
        <f t="shared" si="169"/>
        <v>8.1271265363923127E-3</v>
      </c>
      <c r="G470">
        <f t="shared" si="170"/>
        <v>650.37969770345694</v>
      </c>
      <c r="H470">
        <f t="shared" si="171"/>
        <v>0.21541071592342867</v>
      </c>
      <c r="I470">
        <f t="shared" si="172"/>
        <v>2.6275490208890337</v>
      </c>
      <c r="J470">
        <f t="shared" si="173"/>
        <v>27.821935778661388</v>
      </c>
      <c r="K470" s="1">
        <v>22.200000762939453</v>
      </c>
      <c r="L470">
        <f t="shared" si="174"/>
        <v>2</v>
      </c>
      <c r="M470" s="1">
        <v>0.5</v>
      </c>
      <c r="N470">
        <f t="shared" si="175"/>
        <v>3.6</v>
      </c>
      <c r="O470" s="1">
        <v>27.494091033935547</v>
      </c>
      <c r="P470" s="1">
        <v>27.945531845092773</v>
      </c>
      <c r="Q470" s="1">
        <v>27.031728744506836</v>
      </c>
      <c r="R470" s="1">
        <v>409.82376098632812</v>
      </c>
      <c r="S470" s="1">
        <v>414.3492431640625</v>
      </c>
      <c r="T470" s="1">
        <v>10.34142017364502</v>
      </c>
      <c r="U470" s="1">
        <v>11.130270957946777</v>
      </c>
      <c r="V470" s="1">
        <v>28.447542190551758</v>
      </c>
      <c r="W470" s="1">
        <v>30.616973876953125</v>
      </c>
      <c r="X470" s="1">
        <v>599.4659423828125</v>
      </c>
      <c r="Y470" s="1">
        <v>8.710896223783493E-2</v>
      </c>
      <c r="Z470" s="1">
        <v>9.169364720582962E-2</v>
      </c>
      <c r="AA470" s="1">
        <v>101.35208129882812</v>
      </c>
      <c r="AB470" s="1">
        <v>-9.2654235661029816E-2</v>
      </c>
      <c r="AC470" s="1">
        <v>-8.2803696393966675E-2</v>
      </c>
      <c r="AD470" s="1">
        <v>3.8951825350522995E-2</v>
      </c>
      <c r="AE470" s="1">
        <v>1.0210945038124919E-3</v>
      </c>
      <c r="AF470" s="1">
        <v>3.1924944370985031E-2</v>
      </c>
      <c r="AG470" s="1">
        <v>9.5007906202226877E-4</v>
      </c>
      <c r="AH470" s="1">
        <v>1</v>
      </c>
      <c r="AI470" s="1">
        <v>0</v>
      </c>
      <c r="AJ470" s="1">
        <v>2</v>
      </c>
      <c r="AK470" s="1">
        <v>0</v>
      </c>
      <c r="AL470" s="1">
        <v>1</v>
      </c>
      <c r="AM470" s="1">
        <v>0.18999999761581421</v>
      </c>
      <c r="AN470" s="1">
        <v>111115</v>
      </c>
      <c r="AO470">
        <f t="shared" si="176"/>
        <v>0.27002969449602782</v>
      </c>
      <c r="AP470">
        <f t="shared" si="177"/>
        <v>2.1541071592342867E-4</v>
      </c>
      <c r="AQ470">
        <f t="shared" si="178"/>
        <v>301.09553184509275</v>
      </c>
      <c r="AR470">
        <f t="shared" si="179"/>
        <v>300.64409103393552</v>
      </c>
      <c r="AS470">
        <f t="shared" si="180"/>
        <v>1.7421792750492937E-2</v>
      </c>
      <c r="AT470">
        <f t="shared" si="181"/>
        <v>-0.12359606643138732</v>
      </c>
      <c r="AU470">
        <f t="shared" si="182"/>
        <v>3.7556251478968412</v>
      </c>
      <c r="AV470">
        <f t="shared" si="183"/>
        <v>37.055234581948987</v>
      </c>
      <c r="AW470">
        <f t="shared" si="184"/>
        <v>25.92496362400221</v>
      </c>
      <c r="AX470">
        <f t="shared" si="185"/>
        <v>27.945531845092773</v>
      </c>
      <c r="AY470">
        <f t="shared" si="186"/>
        <v>3.7828065786333118</v>
      </c>
      <c r="AZ470">
        <f t="shared" si="187"/>
        <v>8.1088205888959625E-3</v>
      </c>
      <c r="BA470">
        <f t="shared" si="188"/>
        <v>1.1280761270078075</v>
      </c>
      <c r="BB470">
        <f t="shared" si="189"/>
        <v>2.6547304516255044</v>
      </c>
      <c r="BC470">
        <f t="shared" si="190"/>
        <v>5.0696543699833788E-3</v>
      </c>
      <c r="BD470">
        <f t="shared" si="191"/>
        <v>65.917335996748022</v>
      </c>
      <c r="BE470">
        <f t="shared" si="192"/>
        <v>1.5696413313971895</v>
      </c>
      <c r="BF470">
        <f t="shared" si="193"/>
        <v>28.471236832551995</v>
      </c>
      <c r="BG470">
        <f t="shared" si="194"/>
        <v>414.84096935294241</v>
      </c>
      <c r="BH470">
        <f t="shared" si="195"/>
        <v>-8.9994665038061774E-4</v>
      </c>
    </row>
    <row r="471" spans="1:60" x14ac:dyDescent="0.25">
      <c r="A471" s="1" t="s">
        <v>9</v>
      </c>
      <c r="B471" s="1" t="s">
        <v>533</v>
      </c>
    </row>
    <row r="472" spans="1:60" x14ac:dyDescent="0.25">
      <c r="A472" s="1" t="s">
        <v>9</v>
      </c>
      <c r="B472" s="1" t="s">
        <v>534</v>
      </c>
    </row>
    <row r="473" spans="1:60" x14ac:dyDescent="0.25">
      <c r="A473" s="1" t="s">
        <v>9</v>
      </c>
      <c r="B473" s="1" t="s">
        <v>535</v>
      </c>
    </row>
    <row r="474" spans="1:60" x14ac:dyDescent="0.25">
      <c r="A474" s="1" t="s">
        <v>9</v>
      </c>
      <c r="B474" s="1" t="s">
        <v>536</v>
      </c>
    </row>
    <row r="475" spans="1:60" x14ac:dyDescent="0.25">
      <c r="A475" s="1" t="s">
        <v>9</v>
      </c>
      <c r="B475" s="1" t="s">
        <v>537</v>
      </c>
    </row>
    <row r="476" spans="1:60" x14ac:dyDescent="0.25">
      <c r="A476" s="1" t="s">
        <v>9</v>
      </c>
      <c r="B476" s="1" t="s">
        <v>538</v>
      </c>
    </row>
    <row r="477" spans="1:60" x14ac:dyDescent="0.25">
      <c r="A477" s="1" t="s">
        <v>9</v>
      </c>
      <c r="B477" s="1" t="s">
        <v>539</v>
      </c>
    </row>
    <row r="478" spans="1:60" x14ac:dyDescent="0.25">
      <c r="A478" s="1" t="s">
        <v>9</v>
      </c>
      <c r="B478" s="1" t="s">
        <v>540</v>
      </c>
    </row>
    <row r="479" spans="1:60" x14ac:dyDescent="0.25">
      <c r="A479" s="1" t="s">
        <v>9</v>
      </c>
      <c r="B479" s="1" t="s">
        <v>541</v>
      </c>
    </row>
    <row r="480" spans="1:60" x14ac:dyDescent="0.25">
      <c r="A480" s="1">
        <v>168</v>
      </c>
      <c r="B480" s="1" t="s">
        <v>542</v>
      </c>
      <c r="C480" s="1">
        <v>18588.499999988824</v>
      </c>
      <c r="D480" s="1">
        <v>1</v>
      </c>
      <c r="E480">
        <f>(R480-S480*(1000-T480)/(1000-U480))*AO480</f>
        <v>-1.7161956550280517</v>
      </c>
      <c r="F480">
        <f>IF(AZ480&lt;&gt;0,1/(1/AZ480-1/N480),0)</f>
        <v>7.1054230600282407E-3</v>
      </c>
      <c r="G480">
        <f>((BC480-AP480/2)*S480-E480)/(BC480+AP480/2)</f>
        <v>776.23079119754038</v>
      </c>
      <c r="H480">
        <f>AP480*1000</f>
        <v>0.1919785953615441</v>
      </c>
      <c r="I480">
        <f>(AU480-BA480)</f>
        <v>2.6773699289963915</v>
      </c>
      <c r="J480">
        <f>(P480+AT480*D480)</f>
        <v>27.971783920426912</v>
      </c>
      <c r="K480" s="1">
        <v>17.860000610351563</v>
      </c>
      <c r="L480">
        <f>(K480*AI480+AJ480)</f>
        <v>2</v>
      </c>
      <c r="M480" s="1">
        <v>0.5</v>
      </c>
      <c r="N480">
        <f>L480*(M480+1)*(M480+1)/(M480*M480+1)</f>
        <v>3.6</v>
      </c>
      <c r="O480" s="1">
        <v>27.523412704467773</v>
      </c>
      <c r="P480" s="1">
        <v>28.09893798828125</v>
      </c>
      <c r="Q480" s="1">
        <v>27.060516357421875</v>
      </c>
      <c r="R480" s="1">
        <v>410.03912353515625</v>
      </c>
      <c r="S480" s="1">
        <v>414.91452026367187</v>
      </c>
      <c r="T480" s="1">
        <v>10.398837089538574</v>
      </c>
      <c r="U480" s="1">
        <v>10.964487075805664</v>
      </c>
      <c r="V480" s="1">
        <v>28.610950469970703</v>
      </c>
      <c r="W480" s="1">
        <v>30.110227584838867</v>
      </c>
      <c r="X480" s="1">
        <v>599.5126953125</v>
      </c>
      <c r="Y480" s="1">
        <v>9.371735155582428E-2</v>
      </c>
      <c r="Z480" s="1">
        <v>9.8649844527244568E-2</v>
      </c>
      <c r="AA480" s="1">
        <v>101.34829711914062</v>
      </c>
      <c r="AB480" s="1">
        <v>-0.11208172887563705</v>
      </c>
      <c r="AC480" s="1">
        <v>-8.347870409488678E-2</v>
      </c>
      <c r="AD480" s="1">
        <v>1.8121629953384399E-2</v>
      </c>
      <c r="AE480" s="1">
        <v>7.4103102087974548E-4</v>
      </c>
      <c r="AF480" s="1">
        <v>3.5930097103118896E-2</v>
      </c>
      <c r="AG480" s="1">
        <v>7.3585211066529155E-4</v>
      </c>
      <c r="AH480" s="1">
        <v>0.66666668653488159</v>
      </c>
      <c r="AI480" s="1">
        <v>0</v>
      </c>
      <c r="AJ480" s="1">
        <v>2</v>
      </c>
      <c r="AK480" s="1">
        <v>0</v>
      </c>
      <c r="AL480" s="1">
        <v>1</v>
      </c>
      <c r="AM480" s="1">
        <v>0.18999999761581421</v>
      </c>
      <c r="AN480" s="1">
        <v>111115</v>
      </c>
      <c r="AO480">
        <f>X480*0.000001/(K480*0.0001)</f>
        <v>0.33567339015936287</v>
      </c>
      <c r="AP480">
        <f>(U480-T480)/(1000-U480)*AO480</f>
        <v>1.9197859536154409E-4</v>
      </c>
      <c r="AQ480">
        <f>(P480+273.15)</f>
        <v>301.24893798828123</v>
      </c>
      <c r="AR480">
        <f>(O480+273.15)</f>
        <v>300.67341270446775</v>
      </c>
      <c r="AS480">
        <f>(Y480*AK480+Z480*AL480)*AM480</f>
        <v>1.874347022497691E-2</v>
      </c>
      <c r="AT480">
        <f>((AS480+0.00000010773*(AR480^4-AQ480^4))-AP480*44100)/(L480*0.92*2*29.3+0.00000043092*AQ480^3)</f>
        <v>-0.12715406785433661</v>
      </c>
      <c r="AU480">
        <f>0.61365*EXP(17.502*J480/(240.97+J480))</f>
        <v>3.7886020229141213</v>
      </c>
      <c r="AV480">
        <f>AU480*1000/AA480</f>
        <v>37.381999802723932</v>
      </c>
      <c r="AW480">
        <f>(AV480-U480)</f>
        <v>26.417512726918268</v>
      </c>
      <c r="AX480">
        <f>IF(D480,P480,(O480+P480)/2)</f>
        <v>28.09893798828125</v>
      </c>
      <c r="AY480">
        <f>0.61365*EXP(17.502*AX480/(240.97+AX480))</f>
        <v>3.8167824949096487</v>
      </c>
      <c r="AZ480">
        <f>IF(AW480&lt;&gt;0,(1000-(AV480+U480)/2)/AW480*AP480,0)</f>
        <v>7.0914265085165436E-3</v>
      </c>
      <c r="BA480">
        <f>U480*AA480/1000</f>
        <v>1.1112320939177298</v>
      </c>
      <c r="BB480">
        <f>(AY480-BA480)</f>
        <v>2.7055504009919189</v>
      </c>
      <c r="BC480">
        <f>1/(1.6/F480+1.37/N480)</f>
        <v>4.4333969488972533E-3</v>
      </c>
      <c r="BD480">
        <f>G480*AA480*0.001</f>
        <v>78.66966885931393</v>
      </c>
      <c r="BE480">
        <f>G480/S480</f>
        <v>1.8708209842939638</v>
      </c>
      <c r="BF480">
        <f>(1-AP480*AA480/AU480/F480)*100</f>
        <v>27.722963422495372</v>
      </c>
      <c r="BG480">
        <f>(S480-E480/(N480/1.35))</f>
        <v>415.5580936343074</v>
      </c>
      <c r="BH480">
        <f>E480*BF480/100/BG480</f>
        <v>-1.1449188476655445E-3</v>
      </c>
    </row>
    <row r="481" spans="1:60" x14ac:dyDescent="0.25">
      <c r="A481" s="1">
        <v>169</v>
      </c>
      <c r="B481" s="1" t="s">
        <v>543</v>
      </c>
      <c r="C481" s="1">
        <v>18593.99999986589</v>
      </c>
      <c r="D481" s="1">
        <v>1</v>
      </c>
      <c r="E481">
        <f>(R481-S481*(1000-T481)/(1000-U481))*AO481</f>
        <v>-1.7010404440704274</v>
      </c>
      <c r="F481">
        <f>IF(AZ481&lt;&gt;0,1/(1/AZ481-1/N481),0)</f>
        <v>7.0768261648847522E-3</v>
      </c>
      <c r="G481">
        <f>((BC481-AP481/2)*S481-E481)/(BC481+AP481/2)</f>
        <v>774.33713354160818</v>
      </c>
      <c r="H481">
        <f>AP481*1000</f>
        <v>0.19098176165315406</v>
      </c>
      <c r="I481">
        <f>(AU481-BA481)</f>
        <v>2.6742591289586297</v>
      </c>
      <c r="J481">
        <f>(P481+AT481*D481)</f>
        <v>27.956092890360136</v>
      </c>
      <c r="K481" s="1">
        <v>17.860000610351563</v>
      </c>
      <c r="L481">
        <f>(K481*AI481+AJ481)</f>
        <v>2</v>
      </c>
      <c r="M481" s="1">
        <v>0.5</v>
      </c>
      <c r="N481">
        <f>L481*(M481+1)*(M481+1)/(M481*M481+1)</f>
        <v>3.6</v>
      </c>
      <c r="O481" s="1">
        <v>27.524847030639648</v>
      </c>
      <c r="P481" s="1">
        <v>28.080986022949219</v>
      </c>
      <c r="Q481" s="1">
        <v>27.072145462036133</v>
      </c>
      <c r="R481" s="1">
        <v>409.98641967773437</v>
      </c>
      <c r="S481" s="1">
        <v>414.8179931640625</v>
      </c>
      <c r="T481" s="1">
        <v>10.398282051086426</v>
      </c>
      <c r="U481" s="1">
        <v>10.961001396179199</v>
      </c>
      <c r="V481" s="1">
        <v>28.612188339233398</v>
      </c>
      <c r="W481" s="1">
        <v>30.099338531494141</v>
      </c>
      <c r="X481" s="1">
        <v>599.5079345703125</v>
      </c>
      <c r="Y481" s="1">
        <v>8.5974909365177155E-2</v>
      </c>
      <c r="Z481" s="1">
        <v>9.0499907732009888E-2</v>
      </c>
      <c r="AA481" s="1">
        <v>101.34822082519531</v>
      </c>
      <c r="AB481" s="1">
        <v>-0.11208172887563705</v>
      </c>
      <c r="AC481" s="1">
        <v>-8.347870409488678E-2</v>
      </c>
      <c r="AD481" s="1">
        <v>1.8121629953384399E-2</v>
      </c>
      <c r="AE481" s="1">
        <v>7.4103102087974548E-4</v>
      </c>
      <c r="AF481" s="1">
        <v>3.5930097103118896E-2</v>
      </c>
      <c r="AG481" s="1">
        <v>7.3585211066529155E-4</v>
      </c>
      <c r="AH481" s="1">
        <v>1</v>
      </c>
      <c r="AI481" s="1">
        <v>0</v>
      </c>
      <c r="AJ481" s="1">
        <v>2</v>
      </c>
      <c r="AK481" s="1">
        <v>0</v>
      </c>
      <c r="AL481" s="1">
        <v>1</v>
      </c>
      <c r="AM481" s="1">
        <v>0.18999999761581421</v>
      </c>
      <c r="AN481" s="1">
        <v>111115</v>
      </c>
      <c r="AO481">
        <f>X481*0.000001/(K481*0.0001)</f>
        <v>0.33567072457032326</v>
      </c>
      <c r="AP481">
        <f>(U481-T481)/(1000-U481)*AO481</f>
        <v>1.9098176165315405E-4</v>
      </c>
      <c r="AQ481">
        <f>(P481+273.15)</f>
        <v>301.2309860229492</v>
      </c>
      <c r="AR481">
        <f>(O481+273.15)</f>
        <v>300.67484703063963</v>
      </c>
      <c r="AS481">
        <f>(Y481*AK481+Z481*AL481)*AM481</f>
        <v>1.7194982253313285E-2</v>
      </c>
      <c r="AT481">
        <f>((AS481+0.00000010773*(AR481^4-AQ481^4))-AP481*44100)/(L481*0.92*2*29.3+0.00000043092*AQ481^3)</f>
        <v>-0.12489313258908408</v>
      </c>
      <c r="AU481">
        <f>0.61365*EXP(17.502*J481/(240.97+J481))</f>
        <v>3.7851371189238732</v>
      </c>
      <c r="AV481">
        <f>AU481*1000/AA481</f>
        <v>37.347839834825031</v>
      </c>
      <c r="AW481">
        <f>(AV481-U481)</f>
        <v>26.386838438645832</v>
      </c>
      <c r="AX481">
        <f>IF(D481,P481,(O481+P481)/2)</f>
        <v>28.080986022949219</v>
      </c>
      <c r="AY481">
        <f>0.61365*EXP(17.502*AX481/(240.97+AX481))</f>
        <v>3.8127928445596164</v>
      </c>
      <c r="AZ481">
        <f>IF(AW481&lt;&gt;0,(1000-(AV481+U481)/2)/AW481*AP481,0)</f>
        <v>7.0629419392412287E-3</v>
      </c>
      <c r="BA481">
        <f>U481*AA481/1000</f>
        <v>1.1108779899652437</v>
      </c>
      <c r="BB481">
        <f>(AY481-BA481)</f>
        <v>2.7019148545943725</v>
      </c>
      <c r="BC481">
        <f>1/(1.6/F481+1.37/N481)</f>
        <v>4.4155840268053003E-3</v>
      </c>
      <c r="BD481">
        <f>G481*AA481*0.001</f>
        <v>78.477690803323654</v>
      </c>
      <c r="BE481">
        <f>G481/S481</f>
        <v>1.8666912870275474</v>
      </c>
      <c r="BF481">
        <f>(1-AP481*AA481/AU481/F481)*100</f>
        <v>27.74167673995882</v>
      </c>
      <c r="BG481">
        <f>(S481-E481/(N481/1.35))</f>
        <v>415.4558833305889</v>
      </c>
      <c r="BH481">
        <f>E481*BF481/100/BG481</f>
        <v>-1.1358537937335631E-3</v>
      </c>
    </row>
    <row r="482" spans="1:60" x14ac:dyDescent="0.25">
      <c r="A482" s="1">
        <v>170</v>
      </c>
      <c r="B482" s="1" t="s">
        <v>544</v>
      </c>
      <c r="C482" s="1">
        <v>18598.999999754131</v>
      </c>
      <c r="D482" s="1">
        <v>1</v>
      </c>
      <c r="E482">
        <f>(R482-S482*(1000-T482)/(1000-U482))*AO482</f>
        <v>-1.7360929555316063</v>
      </c>
      <c r="F482">
        <f>IF(AZ482&lt;&gt;0,1/(1/AZ482-1/N482),0)</f>
        <v>7.3887557867605364E-3</v>
      </c>
      <c r="G482">
        <f>((BC482-AP482/2)*S482-E482)/(BC482+AP482/2)</f>
        <v>765.91952434545374</v>
      </c>
      <c r="H482">
        <f>AP482*1000</f>
        <v>0.19924876784467802</v>
      </c>
      <c r="I482">
        <f>(AU482-BA482)</f>
        <v>2.6724992146693998</v>
      </c>
      <c r="J482">
        <f>(P482+AT482*D482)</f>
        <v>27.94700440294141</v>
      </c>
      <c r="K482" s="1">
        <v>17.860000610351563</v>
      </c>
      <c r="L482">
        <f>(K482*AI482+AJ482)</f>
        <v>2</v>
      </c>
      <c r="M482" s="1">
        <v>0.5</v>
      </c>
      <c r="N482">
        <f>L482*(M482+1)*(M482+1)/(M482*M482+1)</f>
        <v>3.6</v>
      </c>
      <c r="O482" s="1">
        <v>27.526634216308594</v>
      </c>
      <c r="P482" s="1">
        <v>28.074085235595703</v>
      </c>
      <c r="Q482" s="1">
        <v>27.063220977783203</v>
      </c>
      <c r="R482" s="1">
        <v>409.90756225585938</v>
      </c>
      <c r="S482" s="1">
        <v>414.83352661132812</v>
      </c>
      <c r="T482" s="1">
        <v>10.371459007263184</v>
      </c>
      <c r="U482" s="1">
        <v>10.958560943603516</v>
      </c>
      <c r="V482" s="1">
        <v>28.484537124633789</v>
      </c>
      <c r="W482" s="1">
        <v>30.088188171386719</v>
      </c>
      <c r="X482" s="1">
        <v>599.48468017578125</v>
      </c>
      <c r="Y482" s="1">
        <v>9.0022355318069458E-2</v>
      </c>
      <c r="Z482" s="1">
        <v>9.476037323474884E-2</v>
      </c>
      <c r="AA482" s="1">
        <v>101.34836578369141</v>
      </c>
      <c r="AB482" s="1">
        <v>-0.11208172887563705</v>
      </c>
      <c r="AC482" s="1">
        <v>-8.347870409488678E-2</v>
      </c>
      <c r="AD482" s="1">
        <v>1.8121629953384399E-2</v>
      </c>
      <c r="AE482" s="1">
        <v>7.4103102087974548E-4</v>
      </c>
      <c r="AF482" s="1">
        <v>3.5930097103118896E-2</v>
      </c>
      <c r="AG482" s="1">
        <v>7.3585211066529155E-4</v>
      </c>
      <c r="AH482" s="1">
        <v>1</v>
      </c>
      <c r="AI482" s="1">
        <v>0</v>
      </c>
      <c r="AJ482" s="1">
        <v>2</v>
      </c>
      <c r="AK482" s="1">
        <v>0</v>
      </c>
      <c r="AL482" s="1">
        <v>1</v>
      </c>
      <c r="AM482" s="1">
        <v>0.18999999761581421</v>
      </c>
      <c r="AN482" s="1">
        <v>111115</v>
      </c>
      <c r="AO482">
        <f>X482*0.000001/(K482*0.0001)</f>
        <v>0.33565770419309116</v>
      </c>
      <c r="AP482">
        <f>(U482-T482)/(1000-U482)*AO482</f>
        <v>1.9924876784467802E-4</v>
      </c>
      <c r="AQ482">
        <f>(P482+273.15)</f>
        <v>301.22408523559568</v>
      </c>
      <c r="AR482">
        <f>(O482+273.15)</f>
        <v>300.67663421630857</v>
      </c>
      <c r="AS482">
        <f>(Y482*AK482+Z482*AL482)*AM482</f>
        <v>1.8004470688675944E-2</v>
      </c>
      <c r="AT482">
        <f>((AS482+0.00000010773*(AR482^4-AQ482^4))-AP482*44100)/(L482*0.92*2*29.3+0.00000043092*AQ482^3)</f>
        <v>-0.12708083265429407</v>
      </c>
      <c r="AU482">
        <f>0.61365*EXP(17.502*J482/(240.97+J482))</f>
        <v>3.7831314576446031</v>
      </c>
      <c r="AV482">
        <f>AU482*1000/AA482</f>
        <v>37.327996641987987</v>
      </c>
      <c r="AW482">
        <f>(AV482-U482)</f>
        <v>26.369435698384471</v>
      </c>
      <c r="AX482">
        <f>IF(D482,P482,(O482+P482)/2)</f>
        <v>28.074085235595703</v>
      </c>
      <c r="AY482">
        <f>0.61365*EXP(17.502*AX482/(240.97+AX482))</f>
        <v>3.8112601797998802</v>
      </c>
      <c r="AZ482">
        <f>IF(AW482&lt;&gt;0,(1000-(AV482+U482)/2)/AW482*AP482,0)</f>
        <v>7.3736219279578749E-3</v>
      </c>
      <c r="BA482">
        <f>U482*AA482/1000</f>
        <v>1.1106322429752036</v>
      </c>
      <c r="BB482">
        <f>(AY482-BA482)</f>
        <v>2.7006279368246764</v>
      </c>
      <c r="BC482">
        <f>1/(1.6/F482+1.37/N482)</f>
        <v>4.6098710022928965E-3</v>
      </c>
      <c r="BD482">
        <f>G482*AA482*0.001</f>
        <v>77.62469211423398</v>
      </c>
      <c r="BE482">
        <f>G482/S482</f>
        <v>1.846329853331913</v>
      </c>
      <c r="BF482">
        <f>(1-AP482*AA482/AU482/F482)*100</f>
        <v>27.758018508861038</v>
      </c>
      <c r="BG482">
        <f>(S482-E482/(N482/1.35))</f>
        <v>415.48456146965248</v>
      </c>
      <c r="BH482">
        <f>E482*BF482/100/BG482</f>
        <v>-1.1598626004848435E-3</v>
      </c>
    </row>
    <row r="483" spans="1:60" x14ac:dyDescent="0.25">
      <c r="A483" s="1">
        <v>171</v>
      </c>
      <c r="B483" s="1" t="s">
        <v>545</v>
      </c>
      <c r="C483" s="1">
        <v>18603.999999642372</v>
      </c>
      <c r="D483" s="1">
        <v>1</v>
      </c>
      <c r="E483">
        <f>(R483-S483*(1000-T483)/(1000-U483))*AO483</f>
        <v>-1.6943398580072511</v>
      </c>
      <c r="F483">
        <f>IF(AZ483&lt;&gt;0,1/(1/AZ483-1/N483),0)</f>
        <v>7.3949517934868E-3</v>
      </c>
      <c r="G483">
        <f>((BC483-AP483/2)*S483-E483)/(BC483+AP483/2)</f>
        <v>756.80901447071415</v>
      </c>
      <c r="H483">
        <f>AP483*1000</f>
        <v>0.19935501354421162</v>
      </c>
      <c r="I483">
        <f>(AU483-BA483)</f>
        <v>2.6717214154530531</v>
      </c>
      <c r="J483">
        <f>(P483+AT483*D483)</f>
        <v>27.943101379917419</v>
      </c>
      <c r="K483" s="1">
        <v>17.860000610351563</v>
      </c>
      <c r="L483">
        <f>(K483*AI483+AJ483)</f>
        <v>2</v>
      </c>
      <c r="M483" s="1">
        <v>0.5</v>
      </c>
      <c r="N483">
        <f>L483*(M483+1)*(M483+1)/(M483*M483+1)</f>
        <v>3.6</v>
      </c>
      <c r="O483" s="1">
        <v>27.521833419799805</v>
      </c>
      <c r="P483" s="1">
        <v>28.070323944091797</v>
      </c>
      <c r="Q483" s="1">
        <v>27.031570434570312</v>
      </c>
      <c r="R483" s="1">
        <v>410.082763671875</v>
      </c>
      <c r="S483" s="1">
        <v>414.88427734375</v>
      </c>
      <c r="T483" s="1">
        <v>10.370230674743652</v>
      </c>
      <c r="U483" s="1">
        <v>10.957658767700195</v>
      </c>
      <c r="V483" s="1">
        <v>28.484050750732422</v>
      </c>
      <c r="W483" s="1">
        <v>30.092754364013672</v>
      </c>
      <c r="X483" s="1">
        <v>599.47186279296875</v>
      </c>
      <c r="Y483" s="1">
        <v>8.8647827506065369E-2</v>
      </c>
      <c r="Z483" s="1">
        <v>9.3313507735729218E-2</v>
      </c>
      <c r="AA483" s="1">
        <v>101.34911346435547</v>
      </c>
      <c r="AB483" s="1">
        <v>-0.11208172887563705</v>
      </c>
      <c r="AC483" s="1">
        <v>-8.347870409488678E-2</v>
      </c>
      <c r="AD483" s="1">
        <v>1.8121629953384399E-2</v>
      </c>
      <c r="AE483" s="1">
        <v>7.4103102087974548E-4</v>
      </c>
      <c r="AF483" s="1">
        <v>3.5930097103118896E-2</v>
      </c>
      <c r="AG483" s="1">
        <v>7.3585211066529155E-4</v>
      </c>
      <c r="AH483" s="1">
        <v>1</v>
      </c>
      <c r="AI483" s="1">
        <v>0</v>
      </c>
      <c r="AJ483" s="1">
        <v>2</v>
      </c>
      <c r="AK483" s="1">
        <v>0</v>
      </c>
      <c r="AL483" s="1">
        <v>1</v>
      </c>
      <c r="AM483" s="1">
        <v>0.18999999761581421</v>
      </c>
      <c r="AN483" s="1">
        <v>111115</v>
      </c>
      <c r="AO483">
        <f>X483*0.000001/(K483*0.0001)</f>
        <v>0.3356505276072152</v>
      </c>
      <c r="AP483">
        <f>(U483-T483)/(1000-U483)*AO483</f>
        <v>1.9935501354421161E-4</v>
      </c>
      <c r="AQ483">
        <f>(P483+273.15)</f>
        <v>301.22032394409177</v>
      </c>
      <c r="AR483">
        <f>(O483+273.15)</f>
        <v>300.67183341979978</v>
      </c>
      <c r="AS483">
        <f>(Y483*AK483+Z483*AL483)*AM483</f>
        <v>1.7729566247311812E-2</v>
      </c>
      <c r="AT483">
        <f>((AS483+0.00000010773*(AR483^4-AQ483^4))-AP483*44100)/(L483*0.92*2*29.3+0.00000043092*AQ483^3)</f>
        <v>-0.12722256417437761</v>
      </c>
      <c r="AU483">
        <f>0.61365*EXP(17.502*J483/(240.97+J483))</f>
        <v>3.7822704172043897</v>
      </c>
      <c r="AV483">
        <f>AU483*1000/AA483</f>
        <v>37.319225476349288</v>
      </c>
      <c r="AW483">
        <f>(AV483-U483)</f>
        <v>26.361566708649093</v>
      </c>
      <c r="AX483">
        <f>IF(D483,P483,(O483+P483)/2)</f>
        <v>28.070323944091797</v>
      </c>
      <c r="AY483">
        <f>0.61365*EXP(17.502*AX483/(240.97+AX483))</f>
        <v>3.8104250233606631</v>
      </c>
      <c r="AZ483">
        <f>IF(AW483&lt;&gt;0,(1000-(AV483+U483)/2)/AW483*AP483,0)</f>
        <v>7.3797925684064404E-3</v>
      </c>
      <c r="BA483">
        <f>U483*AA483/1000</f>
        <v>1.1105490017513366</v>
      </c>
      <c r="BB483">
        <f>(AY483-BA483)</f>
        <v>2.6998760216093265</v>
      </c>
      <c r="BC483">
        <f>1/(1.6/F483+1.37/N483)</f>
        <v>4.6137299255765941E-3</v>
      </c>
      <c r="BD483">
        <f>G483*AA483*0.001</f>
        <v>76.701922678439445</v>
      </c>
      <c r="BE483">
        <f>G483/S483</f>
        <v>1.8241448418245658</v>
      </c>
      <c r="BF483">
        <f>(1-AP483*AA483/AU483/F483)*100</f>
        <v>27.763084558922902</v>
      </c>
      <c r="BG483">
        <f>(S483-E483/(N483/1.35))</f>
        <v>415.51965479050273</v>
      </c>
      <c r="BH483">
        <f>E483*BF483/100/BG483</f>
        <v>-1.1320788368753695E-3</v>
      </c>
    </row>
    <row r="484" spans="1:60" x14ac:dyDescent="0.25">
      <c r="A484" s="1">
        <v>172</v>
      </c>
      <c r="B484" s="1" t="s">
        <v>546</v>
      </c>
      <c r="C484" s="1">
        <v>18609.499999519438</v>
      </c>
      <c r="D484" s="1">
        <v>1</v>
      </c>
      <c r="E484">
        <f>(R484-S484*(1000-T484)/(1000-U484))*AO484</f>
        <v>-1.6937567117466008</v>
      </c>
      <c r="F484">
        <f>IF(AZ484&lt;&gt;0,1/(1/AZ484-1/N484),0)</f>
        <v>7.400897840598269E-3</v>
      </c>
      <c r="G484">
        <f>((BC484-AP484/2)*S484-E484)/(BC484+AP484/2)</f>
        <v>756.43329735829639</v>
      </c>
      <c r="H484">
        <f>AP484*1000</f>
        <v>0.1994837713576503</v>
      </c>
      <c r="I484">
        <f>(AU484-BA484)</f>
        <v>2.6713216438264595</v>
      </c>
      <c r="J484">
        <f>(P484+AT484*D484)</f>
        <v>27.940429638855662</v>
      </c>
      <c r="K484" s="1">
        <v>17.860000610351563</v>
      </c>
      <c r="L484">
        <f>(K484*AI484+AJ484)</f>
        <v>2</v>
      </c>
      <c r="M484" s="1">
        <v>0.5</v>
      </c>
      <c r="N484">
        <f>L484*(M484+1)*(M484+1)/(M484*M484+1)</f>
        <v>3.6</v>
      </c>
      <c r="O484" s="1">
        <v>27.513755798339844</v>
      </c>
      <c r="P484" s="1">
        <v>28.068290710449219</v>
      </c>
      <c r="Q484" s="1">
        <v>27.02391242980957</v>
      </c>
      <c r="R484" s="1">
        <v>410.11834716796875</v>
      </c>
      <c r="S484" s="1">
        <v>414.91802978515625</v>
      </c>
      <c r="T484" s="1">
        <v>10.367938995361328</v>
      </c>
      <c r="U484" s="1">
        <v>10.955758094787598</v>
      </c>
      <c r="V484" s="1">
        <v>28.486246109008789</v>
      </c>
      <c r="W484" s="1">
        <v>30.101011276245117</v>
      </c>
      <c r="X484" s="1">
        <v>599.461181640625</v>
      </c>
      <c r="Y484" s="1">
        <v>8.8683851063251495E-2</v>
      </c>
      <c r="Z484" s="1">
        <v>9.3351416289806366E-2</v>
      </c>
      <c r="AA484" s="1">
        <v>101.34939575195312</v>
      </c>
      <c r="AB484" s="1">
        <v>-0.11208172887563705</v>
      </c>
      <c r="AC484" s="1">
        <v>-8.347870409488678E-2</v>
      </c>
      <c r="AD484" s="1">
        <v>1.8121629953384399E-2</v>
      </c>
      <c r="AE484" s="1">
        <v>7.4103102087974548E-4</v>
      </c>
      <c r="AF484" s="1">
        <v>3.5930097103118896E-2</v>
      </c>
      <c r="AG484" s="1">
        <v>7.3585211066529155E-4</v>
      </c>
      <c r="AH484" s="1">
        <v>1</v>
      </c>
      <c r="AI484" s="1">
        <v>0</v>
      </c>
      <c r="AJ484" s="1">
        <v>2</v>
      </c>
      <c r="AK484" s="1">
        <v>0</v>
      </c>
      <c r="AL484" s="1">
        <v>1</v>
      </c>
      <c r="AM484" s="1">
        <v>0.18999999761581421</v>
      </c>
      <c r="AN484" s="1">
        <v>111115</v>
      </c>
      <c r="AO484">
        <f>X484*0.000001/(K484*0.0001)</f>
        <v>0.33564454711898523</v>
      </c>
      <c r="AP484">
        <f>(U484-T484)/(1000-U484)*AO484</f>
        <v>1.9948377135765031E-4</v>
      </c>
      <c r="AQ484">
        <f>(P484+273.15)</f>
        <v>301.2182907104492</v>
      </c>
      <c r="AR484">
        <f>(O484+273.15)</f>
        <v>300.66375579833982</v>
      </c>
      <c r="AS484">
        <f>(Y484*AK484+Z484*AL484)*AM484</f>
        <v>1.7736768872496089E-2</v>
      </c>
      <c r="AT484">
        <f>((AS484+0.00000010773*(AR484^4-AQ484^4))-AP484*44100)/(L484*0.92*2*29.3+0.00000043092*AQ484^3)</f>
        <v>-0.12786107159355584</v>
      </c>
      <c r="AU484">
        <f>0.61365*EXP(17.502*J484/(240.97+J484))</f>
        <v>3.7816811067377518</v>
      </c>
      <c r="AV484">
        <f>AU484*1000/AA484</f>
        <v>37.313306889300065</v>
      </c>
      <c r="AW484">
        <f>(AV484-U484)</f>
        <v>26.357548794512468</v>
      </c>
      <c r="AX484">
        <f>IF(D484,P484,(O484+P484)/2)</f>
        <v>28.068290710449219</v>
      </c>
      <c r="AY484">
        <f>0.61365*EXP(17.502*AX484/(240.97+AX484))</f>
        <v>3.8099736310389027</v>
      </c>
      <c r="AZ484">
        <f>IF(AW484&lt;&gt;0,(1000-(AV484+U484)/2)/AW484*AP484,0)</f>
        <v>7.3857142526361557E-3</v>
      </c>
      <c r="BA484">
        <f>U484*AA484/1000</f>
        <v>1.1103594629112923</v>
      </c>
      <c r="BB484">
        <f>(AY484-BA484)</f>
        <v>2.6996141681276105</v>
      </c>
      <c r="BC484">
        <f>1/(1.6/F484+1.37/N484)</f>
        <v>4.6174331613072E-3</v>
      </c>
      <c r="BD484">
        <f>G484*AA484*0.001</f>
        <v>76.664057613920818</v>
      </c>
      <c r="BE484">
        <f>G484/S484</f>
        <v>1.8230909313581194</v>
      </c>
      <c r="BF484">
        <f>(1-AP484*AA484/AU484/F484)*100</f>
        <v>27.763046688918557</v>
      </c>
      <c r="BG484">
        <f>(S484-E484/(N484/1.35))</f>
        <v>415.55318855206121</v>
      </c>
      <c r="BH484">
        <f>E484*BF484/100/BG484</f>
        <v>-1.1315963386477257E-3</v>
      </c>
    </row>
    <row r="485" spans="1:60" x14ac:dyDescent="0.25">
      <c r="A485" s="1" t="s">
        <v>9</v>
      </c>
      <c r="B485" s="1" t="s">
        <v>547</v>
      </c>
    </row>
    <row r="486" spans="1:60" x14ac:dyDescent="0.25">
      <c r="A486" s="1" t="s">
        <v>9</v>
      </c>
      <c r="B486" s="1" t="s">
        <v>548</v>
      </c>
    </row>
    <row r="487" spans="1:60" x14ac:dyDescent="0.25">
      <c r="A487" s="1" t="s">
        <v>9</v>
      </c>
      <c r="B487" s="1" t="s">
        <v>549</v>
      </c>
    </row>
    <row r="488" spans="1:60" x14ac:dyDescent="0.25">
      <c r="A488" s="1" t="s">
        <v>9</v>
      </c>
      <c r="B488" s="1" t="s">
        <v>550</v>
      </c>
    </row>
    <row r="489" spans="1:60" x14ac:dyDescent="0.25">
      <c r="A489" s="1" t="s">
        <v>9</v>
      </c>
      <c r="B489" s="1" t="s">
        <v>551</v>
      </c>
    </row>
    <row r="490" spans="1:60" x14ac:dyDescent="0.25">
      <c r="A490" s="1" t="s">
        <v>9</v>
      </c>
      <c r="B490" s="1" t="s">
        <v>552</v>
      </c>
    </row>
    <row r="491" spans="1:60" x14ac:dyDescent="0.25">
      <c r="A491" s="1" t="s">
        <v>9</v>
      </c>
      <c r="B491" s="1" t="s">
        <v>553</v>
      </c>
    </row>
    <row r="492" spans="1:60" x14ac:dyDescent="0.25">
      <c r="A492" s="1" t="s">
        <v>9</v>
      </c>
      <c r="B492" s="1" t="s">
        <v>554</v>
      </c>
    </row>
    <row r="493" spans="1:60" x14ac:dyDescent="0.25">
      <c r="A493" s="1" t="s">
        <v>9</v>
      </c>
      <c r="B493" s="1" t="s">
        <v>555</v>
      </c>
    </row>
    <row r="494" spans="1:60" x14ac:dyDescent="0.25">
      <c r="A494" s="1">
        <v>173</v>
      </c>
      <c r="B494" s="1" t="s">
        <v>556</v>
      </c>
      <c r="C494" s="1">
        <v>18988.499999988824</v>
      </c>
      <c r="D494" s="1">
        <v>1</v>
      </c>
      <c r="E494">
        <f>(R494-S494*(1000-T494)/(1000-U494))*AO494</f>
        <v>-1.5956576372815288</v>
      </c>
      <c r="F494">
        <f>IF(AZ494&lt;&gt;0,1/(1/AZ494-1/N494),0)</f>
        <v>8.6411008194057868E-3</v>
      </c>
      <c r="G494">
        <f>((BC494-AP494/2)*S494-E494)/(BC494+AP494/2)</f>
        <v>693.5284929411946</v>
      </c>
      <c r="H494">
        <f>AP494*1000</f>
        <v>0.22241417329836072</v>
      </c>
      <c r="I494">
        <f>(AU494-BA494)</f>
        <v>2.5508507989232929</v>
      </c>
      <c r="J494">
        <f>(P494+AT494*D494)</f>
        <v>27.82019511542839</v>
      </c>
      <c r="K494" s="1">
        <v>40.400001525878906</v>
      </c>
      <c r="L494">
        <f>(K494*AI494+AJ494)</f>
        <v>2</v>
      </c>
      <c r="M494" s="1">
        <v>0.5</v>
      </c>
      <c r="N494">
        <f>L494*(M494+1)*(M494+1)/(M494*M494+1)</f>
        <v>3.6</v>
      </c>
      <c r="O494" s="1">
        <v>27.483917236328125</v>
      </c>
      <c r="P494" s="1">
        <v>27.947500228881836</v>
      </c>
      <c r="Q494" s="1">
        <v>27.01130485534668</v>
      </c>
      <c r="R494" s="1">
        <v>410.32943725585937</v>
      </c>
      <c r="S494" s="1">
        <v>420.45217895507812</v>
      </c>
      <c r="T494" s="1">
        <v>10.402889251708984</v>
      </c>
      <c r="U494" s="1">
        <v>11.883896827697754</v>
      </c>
      <c r="V494" s="1">
        <v>28.773500442504883</v>
      </c>
      <c r="W494" s="1">
        <v>32.708766937255859</v>
      </c>
      <c r="X494" s="1">
        <v>599.50738525390625</v>
      </c>
      <c r="Y494" s="1">
        <v>0.1248716339468956</v>
      </c>
      <c r="Z494" s="1">
        <v>0.13144382834434509</v>
      </c>
      <c r="AA494" s="1">
        <v>101.34661865234375</v>
      </c>
      <c r="AB494" s="1">
        <v>0.12885454297065735</v>
      </c>
      <c r="AC494" s="1">
        <v>-6.2395587563514709E-2</v>
      </c>
      <c r="AD494" s="1">
        <v>1.4381386339664459E-2</v>
      </c>
      <c r="AE494" s="1">
        <v>6.0053088236600161E-4</v>
      </c>
      <c r="AF494" s="1">
        <v>1.2922587804496288E-2</v>
      </c>
      <c r="AG494" s="1">
        <v>9.779265383258462E-4</v>
      </c>
      <c r="AH494" s="1">
        <v>0.66666668653488159</v>
      </c>
      <c r="AI494" s="1">
        <v>0</v>
      </c>
      <c r="AJ494" s="1">
        <v>2</v>
      </c>
      <c r="AK494" s="1">
        <v>0</v>
      </c>
      <c r="AL494" s="1">
        <v>1</v>
      </c>
      <c r="AM494" s="1">
        <v>0.18999999761581421</v>
      </c>
      <c r="AN494" s="1">
        <v>111115</v>
      </c>
      <c r="AO494">
        <f>X494*0.000001/(K494*0.0001)</f>
        <v>0.14839291153736262</v>
      </c>
      <c r="AP494">
        <f>(U494-T494)/(1000-U494)*AO494</f>
        <v>2.2241417329836073E-4</v>
      </c>
      <c r="AQ494">
        <f>(P494+273.15)</f>
        <v>301.09750022888181</v>
      </c>
      <c r="AR494">
        <f>(O494+273.15)</f>
        <v>300.6339172363281</v>
      </c>
      <c r="AS494">
        <f>(Y494*AK494+Z494*AL494)*AM494</f>
        <v>2.497432707203906E-2</v>
      </c>
      <c r="AT494">
        <f>((AS494+0.00000010773*(AR494^4-AQ494^4))-AP494*44100)/(L494*0.92*2*29.3+0.00000043092*AQ494^3)</f>
        <v>-0.12730511345344558</v>
      </c>
      <c r="AU494">
        <f>0.61365*EXP(17.502*J494/(240.97+J494))</f>
        <v>3.7552435588237749</v>
      </c>
      <c r="AV494">
        <f>AU494*1000/AA494</f>
        <v>37.053466694391098</v>
      </c>
      <c r="AW494">
        <f>(AV494-U494)</f>
        <v>25.169569866693344</v>
      </c>
      <c r="AX494">
        <f>IF(D494,P494,(O494+P494)/2)</f>
        <v>27.947500228881836</v>
      </c>
      <c r="AY494">
        <f>0.61365*EXP(17.502*AX494/(240.97+AX494))</f>
        <v>3.7832408533524635</v>
      </c>
      <c r="AZ494">
        <f>IF(AW494&lt;&gt;0,(1000-(AV494+U494)/2)/AW494*AP494,0)</f>
        <v>8.6204092013465183E-3</v>
      </c>
      <c r="BA494">
        <f>U494*AA494/1000</f>
        <v>1.204392759900482</v>
      </c>
      <c r="BB494">
        <f>(AY494-BA494)</f>
        <v>2.5788480934519815</v>
      </c>
      <c r="BC494">
        <f>1/(1.6/F494+1.37/N494)</f>
        <v>5.3896109504805861E-3</v>
      </c>
      <c r="BD494">
        <f>G494*AA494*0.001</f>
        <v>70.286767698645932</v>
      </c>
      <c r="BE494">
        <f>G494/S494</f>
        <v>1.6494824563991437</v>
      </c>
      <c r="BF494">
        <f>(1-AP494*AA494/AU494/F494)*100</f>
        <v>30.535239870948907</v>
      </c>
      <c r="BG494">
        <f>(S494-E494/(N494/1.35))</f>
        <v>421.05055056905871</v>
      </c>
      <c r="BH494">
        <f>E494*BF494/100/BG494</f>
        <v>-1.1571957010969784E-3</v>
      </c>
    </row>
    <row r="495" spans="1:60" x14ac:dyDescent="0.25">
      <c r="A495" s="1">
        <v>174</v>
      </c>
      <c r="B495" s="1" t="s">
        <v>557</v>
      </c>
      <c r="C495" s="1">
        <v>18993.99999986589</v>
      </c>
      <c r="D495" s="1">
        <v>1</v>
      </c>
      <c r="E495">
        <f>(R495-S495*(1000-T495)/(1000-U495))*AO495</f>
        <v>-1.6223578937775347</v>
      </c>
      <c r="F495">
        <f>IF(AZ495&lt;&gt;0,1/(1/AZ495-1/N495),0)</f>
        <v>8.6848662925379273E-3</v>
      </c>
      <c r="G495">
        <f>((BC495-AP495/2)*S495-E495)/(BC495+AP495/2)</f>
        <v>696.98649035717563</v>
      </c>
      <c r="H495">
        <f>AP495*1000</f>
        <v>0.22308871993139706</v>
      </c>
      <c r="I495">
        <f>(AU495-BA495)</f>
        <v>2.5457989510275807</v>
      </c>
      <c r="J495">
        <f>(P495+AT495*D495)</f>
        <v>27.79882217124208</v>
      </c>
      <c r="K495" s="1">
        <v>40.400001525878906</v>
      </c>
      <c r="L495">
        <f>(K495*AI495+AJ495)</f>
        <v>2</v>
      </c>
      <c r="M495" s="1">
        <v>0.5</v>
      </c>
      <c r="N495">
        <f>L495*(M495+1)*(M495+1)/(M495*M495+1)</f>
        <v>3.6</v>
      </c>
      <c r="O495" s="1">
        <v>27.473730087280273</v>
      </c>
      <c r="P495" s="1">
        <v>27.92521858215332</v>
      </c>
      <c r="Q495" s="1">
        <v>26.997097015380859</v>
      </c>
      <c r="R495" s="1">
        <v>410.19500732421875</v>
      </c>
      <c r="S495" s="1">
        <v>420.49581909179687</v>
      </c>
      <c r="T495" s="1">
        <v>10.401943206787109</v>
      </c>
      <c r="U495" s="1">
        <v>11.887454032897949</v>
      </c>
      <c r="V495" s="1">
        <v>28.796369552612305</v>
      </c>
      <c r="W495" s="1">
        <v>32.736442565917969</v>
      </c>
      <c r="X495" s="1">
        <v>599.50054931640625</v>
      </c>
      <c r="Y495" s="1">
        <v>0.10461853444576263</v>
      </c>
      <c r="Z495" s="1">
        <v>0.11012477427721024</v>
      </c>
      <c r="AA495" s="1">
        <v>101.34735107421875</v>
      </c>
      <c r="AB495" s="1">
        <v>0.12885454297065735</v>
      </c>
      <c r="AC495" s="1">
        <v>-6.2395587563514709E-2</v>
      </c>
      <c r="AD495" s="1">
        <v>1.4381386339664459E-2</v>
      </c>
      <c r="AE495" s="1">
        <v>6.0053088236600161E-4</v>
      </c>
      <c r="AF495" s="1">
        <v>1.2922587804496288E-2</v>
      </c>
      <c r="AG495" s="1">
        <v>9.779265383258462E-4</v>
      </c>
      <c r="AH495" s="1">
        <v>1</v>
      </c>
      <c r="AI495" s="1">
        <v>0</v>
      </c>
      <c r="AJ495" s="1">
        <v>2</v>
      </c>
      <c r="AK495" s="1">
        <v>0</v>
      </c>
      <c r="AL495" s="1">
        <v>1</v>
      </c>
      <c r="AM495" s="1">
        <v>0.18999999761581421</v>
      </c>
      <c r="AN495" s="1">
        <v>111115</v>
      </c>
      <c r="AO495">
        <f>X495*0.000001/(K495*0.0001)</f>
        <v>0.14839121947368888</v>
      </c>
      <c r="AP495">
        <f>(U495-T495)/(1000-U495)*AO495</f>
        <v>2.2308871993139705E-4</v>
      </c>
      <c r="AQ495">
        <f>(P495+273.15)</f>
        <v>301.0752185821533</v>
      </c>
      <c r="AR495">
        <f>(O495+273.15)</f>
        <v>300.62373008728025</v>
      </c>
      <c r="AS495">
        <f>(Y495*AK495+Z495*AL495)*AM495</f>
        <v>2.0923706850112023E-2</v>
      </c>
      <c r="AT495">
        <f>((AS495+0.00000010773*(AR495^4-AQ495^4))-AP495*44100)/(L495*0.92*2*29.3+0.00000043092*AQ495^3)</f>
        <v>-0.1263964109112391</v>
      </c>
      <c r="AU495">
        <f>0.61365*EXP(17.502*J495/(240.97+J495))</f>
        <v>3.7505609282783268</v>
      </c>
      <c r="AV495">
        <f>AU495*1000/AA495</f>
        <v>37.00699513627854</v>
      </c>
      <c r="AW495">
        <f>(AV495-U495)</f>
        <v>25.119541103380591</v>
      </c>
      <c r="AX495">
        <f>IF(D495,P495,(O495+P495)/2)</f>
        <v>27.92521858215332</v>
      </c>
      <c r="AY495">
        <f>0.61365*EXP(17.502*AX495/(240.97+AX495))</f>
        <v>3.7783275042581916</v>
      </c>
      <c r="AZ495">
        <f>IF(AW495&lt;&gt;0,(1000-(AV495+U495)/2)/AW495*AP495,0)</f>
        <v>8.6639647992477285E-3</v>
      </c>
      <c r="BA495">
        <f>U495*AA495/1000</f>
        <v>1.2047619772507461</v>
      </c>
      <c r="BB495">
        <f>(AY495-BA495)</f>
        <v>2.5735655270074456</v>
      </c>
      <c r="BC495">
        <f>1/(1.6/F495+1.37/N495)</f>
        <v>5.4168519970047768E-3</v>
      </c>
      <c r="BD495">
        <f>G495*AA495*0.001</f>
        <v>70.637734532216257</v>
      </c>
      <c r="BE495">
        <f>G495/S495</f>
        <v>1.6575348878915228</v>
      </c>
      <c r="BF495">
        <f>(1-AP495*AA495/AU495/F495)*100</f>
        <v>30.58862432647177</v>
      </c>
      <c r="BG495">
        <f>(S495-E495/(N495/1.35))</f>
        <v>421.10420330196342</v>
      </c>
      <c r="BH495">
        <f>E495*BF495/100/BG495</f>
        <v>-1.178465941368475E-3</v>
      </c>
    </row>
    <row r="496" spans="1:60" x14ac:dyDescent="0.25">
      <c r="A496" s="1">
        <v>175</v>
      </c>
      <c r="B496" s="1" t="s">
        <v>558</v>
      </c>
      <c r="C496" s="1">
        <v>18998.999999754131</v>
      </c>
      <c r="D496" s="1">
        <v>1</v>
      </c>
      <c r="E496">
        <f>(R496-S496*(1000-T496)/(1000-U496))*AO496</f>
        <v>-1.6870637728381555</v>
      </c>
      <c r="F496">
        <f>IF(AZ496&lt;&gt;0,1/(1/AZ496-1/N496),0)</f>
        <v>9.002632997904967E-3</v>
      </c>
      <c r="G496">
        <f>((BC496-AP496/2)*S496-E496)/(BC496+AP496/2)</f>
        <v>697.98407126632378</v>
      </c>
      <c r="H496">
        <f>AP496*1000</f>
        <v>0.23092578184322393</v>
      </c>
      <c r="I496">
        <f>(AU496-BA496)</f>
        <v>2.5424779764050536</v>
      </c>
      <c r="J496">
        <f>(P496+AT496*D496)</f>
        <v>27.783791604392242</v>
      </c>
      <c r="K496" s="1">
        <v>40.400001525878906</v>
      </c>
      <c r="L496">
        <f>(K496*AI496+AJ496)</f>
        <v>2</v>
      </c>
      <c r="M496" s="1">
        <v>0.5</v>
      </c>
      <c r="N496">
        <f>L496*(M496+1)*(M496+1)/(M496*M496+1)</f>
        <v>3.6</v>
      </c>
      <c r="O496" s="1">
        <v>27.465526580810547</v>
      </c>
      <c r="P496" s="1">
        <v>27.912614822387695</v>
      </c>
      <c r="Q496" s="1">
        <v>27.002147674560547</v>
      </c>
      <c r="R496" s="1">
        <v>409.793701171875</v>
      </c>
      <c r="S496" s="1">
        <v>420.50875854492187</v>
      </c>
      <c r="T496" s="1">
        <v>10.350021362304687</v>
      </c>
      <c r="U496" s="1">
        <v>11.887778282165527</v>
      </c>
      <c r="V496" s="1">
        <v>28.5355224609375</v>
      </c>
      <c r="W496" s="1">
        <v>32.752101898193359</v>
      </c>
      <c r="X496" s="1">
        <v>599.476806640625</v>
      </c>
      <c r="Y496" s="1">
        <v>0.12171733379364014</v>
      </c>
      <c r="Z496" s="1">
        <v>0.12812350690364838</v>
      </c>
      <c r="AA496" s="1">
        <v>101.34719085693359</v>
      </c>
      <c r="AB496" s="1">
        <v>0.12885454297065735</v>
      </c>
      <c r="AC496" s="1">
        <v>-6.2395587563514709E-2</v>
      </c>
      <c r="AD496" s="1">
        <v>1.4381386339664459E-2</v>
      </c>
      <c r="AE496" s="1">
        <v>6.0053088236600161E-4</v>
      </c>
      <c r="AF496" s="1">
        <v>1.2922587804496288E-2</v>
      </c>
      <c r="AG496" s="1">
        <v>9.779265383258462E-4</v>
      </c>
      <c r="AH496" s="1">
        <v>1</v>
      </c>
      <c r="AI496" s="1">
        <v>0</v>
      </c>
      <c r="AJ496" s="1">
        <v>2</v>
      </c>
      <c r="AK496" s="1">
        <v>0</v>
      </c>
      <c r="AL496" s="1">
        <v>1</v>
      </c>
      <c r="AM496" s="1">
        <v>0.18999999761581421</v>
      </c>
      <c r="AN496" s="1">
        <v>111115</v>
      </c>
      <c r="AO496">
        <f>X496*0.000001/(K496*0.0001)</f>
        <v>0.14838534257396499</v>
      </c>
      <c r="AP496">
        <f>(U496-T496)/(1000-U496)*AO496</f>
        <v>2.3092578184322394E-4</v>
      </c>
      <c r="AQ496">
        <f>(P496+273.15)</f>
        <v>301.06261482238767</v>
      </c>
      <c r="AR496">
        <f>(O496+273.15)</f>
        <v>300.61552658081052</v>
      </c>
      <c r="AS496">
        <f>(Y496*AK496+Z496*AL496)*AM496</f>
        <v>2.4343466006222947E-2</v>
      </c>
      <c r="AT496">
        <f>((AS496+0.00000010773*(AR496^4-AQ496^4))-AP496*44100)/(L496*0.92*2*29.3+0.00000043092*AQ496^3)</f>
        <v>-0.12882321799545376</v>
      </c>
      <c r="AU496">
        <f>0.61365*EXP(17.502*J496/(240.97+J496))</f>
        <v>3.7472709108325932</v>
      </c>
      <c r="AV496">
        <f>AU496*1000/AA496</f>
        <v>36.974590801657392</v>
      </c>
      <c r="AW496">
        <f>(AV496-U496)</f>
        <v>25.086812519491865</v>
      </c>
      <c r="AX496">
        <f>IF(D496,P496,(O496+P496)/2)</f>
        <v>27.912614822387695</v>
      </c>
      <c r="AY496">
        <f>0.61365*EXP(17.502*AX496/(240.97+AX496))</f>
        <v>3.7755507021254839</v>
      </c>
      <c r="AZ496">
        <f>IF(AW496&lt;&gt;0,(1000-(AV496+U496)/2)/AW496*AP496,0)</f>
        <v>8.9801759899344174E-3</v>
      </c>
      <c r="BA496">
        <f>U496*AA496/1000</f>
        <v>1.2047929344275399</v>
      </c>
      <c r="BB496">
        <f>(AY496-BA496)</f>
        <v>2.5707577676979438</v>
      </c>
      <c r="BC496">
        <f>1/(1.6/F496+1.37/N496)</f>
        <v>5.6146233045145828E-3</v>
      </c>
      <c r="BD496">
        <f>G496*AA496*0.001</f>
        <v>70.738724885727663</v>
      </c>
      <c r="BE496">
        <f>G496/S496</f>
        <v>1.6598562029517392</v>
      </c>
      <c r="BF496">
        <f>(1-AP496*AA496/AU496/F496)*100</f>
        <v>30.625558426262888</v>
      </c>
      <c r="BG496">
        <f>(S496-E496/(N496/1.35))</f>
        <v>421.14140745973617</v>
      </c>
      <c r="BH496">
        <f>E496*BF496/100/BG496</f>
        <v>-1.2268389958502515E-3</v>
      </c>
    </row>
    <row r="497" spans="1:60" x14ac:dyDescent="0.25">
      <c r="A497" s="1">
        <v>176</v>
      </c>
      <c r="B497" s="1" t="s">
        <v>559</v>
      </c>
      <c r="C497" s="1">
        <v>19003.999999642372</v>
      </c>
      <c r="D497" s="1">
        <v>1</v>
      </c>
      <c r="E497">
        <f>(R497-S497*(1000-T497)/(1000-U497))*AO497</f>
        <v>-1.6909598060879443</v>
      </c>
      <c r="F497">
        <f>IF(AZ497&lt;&gt;0,1/(1/AZ497-1/N497),0)</f>
        <v>9.0032061883761286E-3</v>
      </c>
      <c r="G497">
        <f>((BC497-AP497/2)*S497-E497)/(BC497+AP497/2)</f>
        <v>698.63608772563157</v>
      </c>
      <c r="H497">
        <f>AP497*1000</f>
        <v>0.23084501997977849</v>
      </c>
      <c r="I497">
        <f>(AU497-BA497)</f>
        <v>2.5414267072262495</v>
      </c>
      <c r="J497">
        <f>(P497+AT497*D497)</f>
        <v>27.777778226147237</v>
      </c>
      <c r="K497" s="1">
        <v>40.400001525878906</v>
      </c>
      <c r="L497">
        <f>(K497*AI497+AJ497)</f>
        <v>2</v>
      </c>
      <c r="M497" s="1">
        <v>0.5</v>
      </c>
      <c r="N497">
        <f>L497*(M497+1)*(M497+1)/(M497*M497+1)</f>
        <v>3.6</v>
      </c>
      <c r="O497" s="1">
        <v>27.463390350341797</v>
      </c>
      <c r="P497" s="1">
        <v>27.906181335449219</v>
      </c>
      <c r="Q497" s="1">
        <v>27.028005599975586</v>
      </c>
      <c r="R497" s="1">
        <v>409.74749755859375</v>
      </c>
      <c r="S497" s="1">
        <v>420.489501953125</v>
      </c>
      <c r="T497" s="1">
        <v>10.347981452941895</v>
      </c>
      <c r="U497" s="1">
        <v>11.885266304016113</v>
      </c>
      <c r="V497" s="1">
        <v>28.526149749755859</v>
      </c>
      <c r="W497" s="1">
        <v>32.751960754394531</v>
      </c>
      <c r="X497" s="1">
        <v>599.45269775390625</v>
      </c>
      <c r="Y497" s="1">
        <v>0.10237917304039001</v>
      </c>
      <c r="Z497" s="1">
        <v>0.10776755213737488</v>
      </c>
      <c r="AA497" s="1">
        <v>101.34637451171875</v>
      </c>
      <c r="AB497" s="1">
        <v>0.12885454297065735</v>
      </c>
      <c r="AC497" s="1">
        <v>-6.2395587563514709E-2</v>
      </c>
      <c r="AD497" s="1">
        <v>1.4381386339664459E-2</v>
      </c>
      <c r="AE497" s="1">
        <v>6.0053088236600161E-4</v>
      </c>
      <c r="AF497" s="1">
        <v>1.2922587804496288E-2</v>
      </c>
      <c r="AG497" s="1">
        <v>9.779265383258462E-4</v>
      </c>
      <c r="AH497" s="1">
        <v>1</v>
      </c>
      <c r="AI497" s="1">
        <v>0</v>
      </c>
      <c r="AJ497" s="1">
        <v>2</v>
      </c>
      <c r="AK497" s="1">
        <v>0</v>
      </c>
      <c r="AL497" s="1">
        <v>1</v>
      </c>
      <c r="AM497" s="1">
        <v>0.18999999761581421</v>
      </c>
      <c r="AN497" s="1">
        <v>111115</v>
      </c>
      <c r="AO497">
        <f>X497*0.000001/(K497*0.0001)</f>
        <v>0.14837937502797285</v>
      </c>
      <c r="AP497">
        <f>(U497-T497)/(1000-U497)*AO497</f>
        <v>2.308450199797785E-4</v>
      </c>
      <c r="AQ497">
        <f>(P497+273.15)</f>
        <v>301.0561813354492</v>
      </c>
      <c r="AR497">
        <f>(O497+273.15)</f>
        <v>300.61339035034177</v>
      </c>
      <c r="AS497">
        <f>(Y497*AK497+Z497*AL497)*AM497</f>
        <v>2.047583464916336E-2</v>
      </c>
      <c r="AT497">
        <f>((AS497+0.00000010773*(AR497^4-AQ497^4))-AP497*44100)/(L497*0.92*2*29.3+0.00000043092*AQ497^3)</f>
        <v>-0.1284031093019819</v>
      </c>
      <c r="AU497">
        <f>0.61365*EXP(17.502*J497/(240.97+J497))</f>
        <v>3.7459553572445778</v>
      </c>
      <c r="AV497">
        <f>AU497*1000/AA497</f>
        <v>36.96190786589441</v>
      </c>
      <c r="AW497">
        <f>(AV497-U497)</f>
        <v>25.076641561878297</v>
      </c>
      <c r="AX497">
        <f>IF(D497,P497,(O497+P497)/2)</f>
        <v>27.906181335449219</v>
      </c>
      <c r="AY497">
        <f>0.61365*EXP(17.502*AX497/(240.97+AX497))</f>
        <v>3.7741339925161403</v>
      </c>
      <c r="AZ497">
        <f>IF(AW497&lt;&gt;0,(1000-(AV497+U497)/2)/AW497*AP497,0)</f>
        <v>8.9807463242420598E-3</v>
      </c>
      <c r="BA497">
        <f>U497*AA497/1000</f>
        <v>1.2045286500183283</v>
      </c>
      <c r="BB497">
        <f>(AY497-BA497)</f>
        <v>2.569605342497812</v>
      </c>
      <c r="BC497">
        <f>1/(1.6/F497+1.37/N497)</f>
        <v>5.614980019243084E-3</v>
      </c>
      <c r="BD497">
        <f>G497*AA497*0.001</f>
        <v>70.804234594043848</v>
      </c>
      <c r="BE497">
        <f>G497/S497</f>
        <v>1.6614828300838616</v>
      </c>
      <c r="BF497">
        <f>(1-AP497*AA497/AU497/F497)*100</f>
        <v>30.630441015952236</v>
      </c>
      <c r="BG497">
        <f>(S497-E497/(N497/1.35))</f>
        <v>421.12361188040796</v>
      </c>
      <c r="BH497">
        <f>E497*BF497/100/BG497</f>
        <v>-1.2299202215104404E-3</v>
      </c>
    </row>
    <row r="498" spans="1:60" x14ac:dyDescent="0.25">
      <c r="A498" s="1">
        <v>177</v>
      </c>
      <c r="B498" s="1" t="s">
        <v>560</v>
      </c>
      <c r="C498" s="1">
        <v>19009.499999519438</v>
      </c>
      <c r="D498" s="1">
        <v>1</v>
      </c>
      <c r="E498">
        <f>(R498-S498*(1000-T498)/(1000-U498))*AO498</f>
        <v>-1.6869677032134938</v>
      </c>
      <c r="F498">
        <f>IF(AZ498&lt;&gt;0,1/(1/AZ498-1/N498),0)</f>
        <v>8.9952333985470357E-3</v>
      </c>
      <c r="G498">
        <f>((BC498-AP498/2)*S498-E498)/(BC498+AP498/2)</f>
        <v>698.19148464541479</v>
      </c>
      <c r="H498">
        <f>AP498*1000</f>
        <v>0.23060807317770562</v>
      </c>
      <c r="I498">
        <f>(AU498-BA498)</f>
        <v>2.5410773337413324</v>
      </c>
      <c r="J498">
        <f>(P498+AT498*D498)</f>
        <v>27.774835842557611</v>
      </c>
      <c r="K498" s="1">
        <v>40.400001525878906</v>
      </c>
      <c r="L498">
        <f>(K498*AI498+AJ498)</f>
        <v>2</v>
      </c>
      <c r="M498" s="1">
        <v>0.5</v>
      </c>
      <c r="N498">
        <f>L498*(M498+1)*(M498+1)/(M498*M498+1)</f>
        <v>3.6</v>
      </c>
      <c r="O498" s="1">
        <v>27.46702766418457</v>
      </c>
      <c r="P498" s="1">
        <v>27.902441024780273</v>
      </c>
      <c r="Q498" s="1">
        <v>27.040315628051758</v>
      </c>
      <c r="R498" s="1">
        <v>409.76174926757812</v>
      </c>
      <c r="S498" s="1">
        <v>420.47747802734375</v>
      </c>
      <c r="T498" s="1">
        <v>10.346649169921875</v>
      </c>
      <c r="U498" s="1">
        <v>11.882351875305176</v>
      </c>
      <c r="V498" s="1">
        <v>28.508806228637695</v>
      </c>
      <c r="W498" s="1">
        <v>32.739326477050781</v>
      </c>
      <c r="X498" s="1">
        <v>599.45611572265625</v>
      </c>
      <c r="Y498" s="1">
        <v>9.470723569393158E-2</v>
      </c>
      <c r="Z498" s="1">
        <v>9.9691830575466156E-2</v>
      </c>
      <c r="AA498" s="1">
        <v>101.34647369384766</v>
      </c>
      <c r="AB498" s="1">
        <v>0.12885454297065735</v>
      </c>
      <c r="AC498" s="1">
        <v>-6.2395587563514709E-2</v>
      </c>
      <c r="AD498" s="1">
        <v>1.4381386339664459E-2</v>
      </c>
      <c r="AE498" s="1">
        <v>6.0053088236600161E-4</v>
      </c>
      <c r="AF498" s="1">
        <v>1.2922587804496288E-2</v>
      </c>
      <c r="AG498" s="1">
        <v>9.779265383258462E-4</v>
      </c>
      <c r="AH498" s="1">
        <v>1</v>
      </c>
      <c r="AI498" s="1">
        <v>0</v>
      </c>
      <c r="AJ498" s="1">
        <v>2</v>
      </c>
      <c r="AK498" s="1">
        <v>0</v>
      </c>
      <c r="AL498" s="1">
        <v>1</v>
      </c>
      <c r="AM498" s="1">
        <v>0.18999999761581421</v>
      </c>
      <c r="AN498" s="1">
        <v>111115</v>
      </c>
      <c r="AO498">
        <f>X498*0.000001/(K498*0.0001)</f>
        <v>0.14838022105980972</v>
      </c>
      <c r="AP498">
        <f>(U498-T498)/(1000-U498)*AO498</f>
        <v>2.3060807317770563E-4</v>
      </c>
      <c r="AQ498">
        <f>(P498+273.15)</f>
        <v>301.05244102478025</v>
      </c>
      <c r="AR498">
        <f>(O498+273.15)</f>
        <v>300.61702766418455</v>
      </c>
      <c r="AS498">
        <f>(Y498*AK498+Z498*AL498)*AM498</f>
        <v>1.8941447571654724E-2</v>
      </c>
      <c r="AT498">
        <f>((AS498+0.00000010773*(AR498^4-AQ498^4))-AP498*44100)/(L498*0.92*2*29.3+0.00000043092*AQ498^3)</f>
        <v>-0.12760518222266223</v>
      </c>
      <c r="AU498">
        <f>0.61365*EXP(17.502*J498/(240.97+J498))</f>
        <v>3.7453117954929898</v>
      </c>
      <c r="AV498">
        <f>AU498*1000/AA498</f>
        <v>36.955521578451851</v>
      </c>
      <c r="AW498">
        <f>(AV498-U498)</f>
        <v>25.073169703146675</v>
      </c>
      <c r="AX498">
        <f>IF(D498,P498,(O498+P498)/2)</f>
        <v>27.902441024780273</v>
      </c>
      <c r="AY498">
        <f>0.61365*EXP(17.502*AX498/(240.97+AX498))</f>
        <v>3.7733105569045757</v>
      </c>
      <c r="AZ498">
        <f>IF(AW498&lt;&gt;0,(1000-(AV498+U498)/2)/AW498*AP498,0)</f>
        <v>8.9728132459390379E-3</v>
      </c>
      <c r="BA498">
        <f>U498*AA498/1000</f>
        <v>1.2042344617516574</v>
      </c>
      <c r="BB498">
        <f>(AY498-BA498)</f>
        <v>2.5690760951529183</v>
      </c>
      <c r="BC498">
        <f>1/(1.6/F498+1.37/N498)</f>
        <v>5.6100182888985106E-3</v>
      </c>
      <c r="BD498">
        <f>G498*AA498*0.001</f>
        <v>70.759244931884965</v>
      </c>
      <c r="BE498">
        <f>G498/S498</f>
        <v>1.6604729649753351</v>
      </c>
      <c r="BF498">
        <f>(1-AP498*AA498/AU498/F498)*100</f>
        <v>30.628236551542564</v>
      </c>
      <c r="BG498">
        <f>(S498-E498/(N498/1.35))</f>
        <v>421.11009091604882</v>
      </c>
      <c r="BH498">
        <f>E498*BF498/100/BG498</f>
        <v>-1.2269676501087665E-3</v>
      </c>
    </row>
    <row r="499" spans="1:60" x14ac:dyDescent="0.25">
      <c r="A499" s="1" t="s">
        <v>9</v>
      </c>
      <c r="B499" s="1" t="s">
        <v>561</v>
      </c>
    </row>
    <row r="500" spans="1:60" x14ac:dyDescent="0.25">
      <c r="A500" s="1" t="s">
        <v>9</v>
      </c>
      <c r="B500" s="1" t="s">
        <v>562</v>
      </c>
    </row>
    <row r="501" spans="1:60" x14ac:dyDescent="0.25">
      <c r="A501" s="1" t="s">
        <v>9</v>
      </c>
      <c r="B501" s="1" t="s">
        <v>563</v>
      </c>
    </row>
    <row r="502" spans="1:60" x14ac:dyDescent="0.25">
      <c r="A502" s="1" t="s">
        <v>9</v>
      </c>
      <c r="B502" s="1" t="s">
        <v>564</v>
      </c>
    </row>
    <row r="503" spans="1:60" x14ac:dyDescent="0.25">
      <c r="A503" s="1" t="s">
        <v>9</v>
      </c>
      <c r="B503" s="1" t="s">
        <v>565</v>
      </c>
    </row>
    <row r="504" spans="1:60" x14ac:dyDescent="0.25">
      <c r="A504" s="1" t="s">
        <v>9</v>
      </c>
      <c r="B504" s="1" t="s">
        <v>566</v>
      </c>
    </row>
    <row r="505" spans="1:60" x14ac:dyDescent="0.25">
      <c r="A505" s="1" t="s">
        <v>9</v>
      </c>
      <c r="B505" s="1" t="s">
        <v>567</v>
      </c>
    </row>
    <row r="506" spans="1:60" x14ac:dyDescent="0.25">
      <c r="A506" s="1" t="s">
        <v>9</v>
      </c>
      <c r="B506" s="1" t="s">
        <v>568</v>
      </c>
    </row>
    <row r="507" spans="1:60" x14ac:dyDescent="0.25">
      <c r="A507" s="1" t="s">
        <v>9</v>
      </c>
      <c r="B507" s="1" t="s">
        <v>569</v>
      </c>
    </row>
    <row r="508" spans="1:60" x14ac:dyDescent="0.25">
      <c r="A508" s="1">
        <v>178</v>
      </c>
      <c r="B508" s="1" t="s">
        <v>570</v>
      </c>
      <c r="C508" s="1">
        <v>19351.499999988824</v>
      </c>
      <c r="D508" s="1">
        <v>1</v>
      </c>
      <c r="E508">
        <f>(R508-S508*(1000-T508)/(1000-U508))*AO508</f>
        <v>-2.2751321246069751</v>
      </c>
      <c r="F508">
        <f>IF(AZ508&lt;&gt;0,1/(1/AZ508-1/N508),0)</f>
        <v>1.4793251730372355E-2</v>
      </c>
      <c r="G508">
        <f>((BC508-AP508/2)*S508-E508)/(BC508+AP508/2)</f>
        <v>641.1638994624858</v>
      </c>
      <c r="H508">
        <f>AP508*1000</f>
        <v>0.38076580200426302</v>
      </c>
      <c r="I508">
        <f>(AU508-BA508)</f>
        <v>2.5559303881425945</v>
      </c>
      <c r="J508">
        <f>(P508+AT508*D508)</f>
        <v>27.623635306072835</v>
      </c>
      <c r="K508" s="1">
        <v>16.760000228881836</v>
      </c>
      <c r="L508">
        <f>(K508*AI508+AJ508)</f>
        <v>2</v>
      </c>
      <c r="M508" s="1">
        <v>0.5</v>
      </c>
      <c r="N508">
        <f>L508*(M508+1)*(M508+1)/(M508*M508+1)</f>
        <v>3.6</v>
      </c>
      <c r="O508" s="1">
        <v>27.464397430419922</v>
      </c>
      <c r="P508" s="1">
        <v>27.796428680419922</v>
      </c>
      <c r="Q508" s="1">
        <v>27.015981674194336</v>
      </c>
      <c r="R508" s="1">
        <v>410.15435791015625</v>
      </c>
      <c r="S508" s="1">
        <v>416.0721435546875</v>
      </c>
      <c r="T508" s="1">
        <v>10.360318183898926</v>
      </c>
      <c r="U508" s="1">
        <v>11.41269588470459</v>
      </c>
      <c r="V508" s="1">
        <v>28.643259048461914</v>
      </c>
      <c r="W508" s="1">
        <v>31.442449569702148</v>
      </c>
      <c r="X508" s="1">
        <v>599.48089599609375</v>
      </c>
      <c r="Y508" s="1">
        <v>0.1217351108789444</v>
      </c>
      <c r="Z508" s="1">
        <v>0.12814222276210785</v>
      </c>
      <c r="AA508" s="1">
        <v>101.32927703857422</v>
      </c>
      <c r="AB508" s="1">
        <v>-0.11210919916629791</v>
      </c>
      <c r="AC508" s="1">
        <v>-8.5041582584381104E-2</v>
      </c>
      <c r="AD508" s="1">
        <v>2.1083071827888489E-2</v>
      </c>
      <c r="AE508" s="1">
        <v>1.6789196524769068E-3</v>
      </c>
      <c r="AF508" s="1">
        <v>9.659995324909687E-3</v>
      </c>
      <c r="AG508" s="1">
        <v>9.0692838421091437E-4</v>
      </c>
      <c r="AH508" s="1">
        <v>0.66666668653488159</v>
      </c>
      <c r="AI508" s="1">
        <v>0</v>
      </c>
      <c r="AJ508" s="1">
        <v>2</v>
      </c>
      <c r="AK508" s="1">
        <v>0</v>
      </c>
      <c r="AL508" s="1">
        <v>1</v>
      </c>
      <c r="AM508" s="1">
        <v>0.18999999761581421</v>
      </c>
      <c r="AN508" s="1">
        <v>111115</v>
      </c>
      <c r="AO508">
        <f>X508*0.000001/(K508*0.0001)</f>
        <v>0.35768549391964344</v>
      </c>
      <c r="AP508">
        <f>(U508-T508)/(1000-U508)*AO508</f>
        <v>3.80765802004263E-4</v>
      </c>
      <c r="AQ508">
        <f>(P508+273.15)</f>
        <v>300.9464286804199</v>
      </c>
      <c r="AR508">
        <f>(O508+273.15)</f>
        <v>300.6143974304199</v>
      </c>
      <c r="AS508">
        <f>(Y508*AK508+Z508*AL508)*AM508</f>
        <v>2.4347022019285625E-2</v>
      </c>
      <c r="AT508">
        <f>((AS508+0.00000010773*(AR508^4-AQ508^4))-AP508*44100)/(L508*0.92*2*29.3+0.00000043092*AQ508^3)</f>
        <v>-0.172793374347088</v>
      </c>
      <c r="AU508">
        <f>0.61365*EXP(17.502*J508/(240.97+J508))</f>
        <v>3.7123706112008219</v>
      </c>
      <c r="AV508">
        <f>AU508*1000/AA508</f>
        <v>36.636702833551155</v>
      </c>
      <c r="AW508">
        <f>(AV508-U508)</f>
        <v>25.224006948846565</v>
      </c>
      <c r="AX508">
        <f>IF(D508,P508,(O508+P508)/2)</f>
        <v>27.796428680419922</v>
      </c>
      <c r="AY508">
        <f>0.61365*EXP(17.502*AX508/(240.97+AX508))</f>
        <v>3.7500368521286469</v>
      </c>
      <c r="AZ508">
        <f>IF(AW508&lt;&gt;0,(1000-(AV508+U508)/2)/AW508*AP508,0)</f>
        <v>1.4732711533044774E-2</v>
      </c>
      <c r="BA508">
        <f>U508*AA508/1000</f>
        <v>1.1564402230582274</v>
      </c>
      <c r="BB508">
        <f>(AY508-BA508)</f>
        <v>2.5935966290704195</v>
      </c>
      <c r="BC508">
        <f>1/(1.6/F508+1.37/N508)</f>
        <v>9.2133647957450687E-3</v>
      </c>
      <c r="BD508">
        <f>G508*AA508*0.001</f>
        <v>64.968674395766769</v>
      </c>
      <c r="BE508">
        <f>G508/S508</f>
        <v>1.5409921317604691</v>
      </c>
      <c r="BF508">
        <f>(1-AP508*AA508/AU508/F508)*100</f>
        <v>29.744891881623559</v>
      </c>
      <c r="BG508">
        <f>(S508-E508/(N508/1.35))</f>
        <v>416.92531810141514</v>
      </c>
      <c r="BH508">
        <f>E508*BF508/100/BG508</f>
        <v>-1.6231578204704204E-3</v>
      </c>
    </row>
    <row r="509" spans="1:60" x14ac:dyDescent="0.25">
      <c r="A509" s="1">
        <v>179</v>
      </c>
      <c r="B509" s="1" t="s">
        <v>571</v>
      </c>
      <c r="C509" s="1">
        <v>19356.499999877065</v>
      </c>
      <c r="D509" s="1">
        <v>1</v>
      </c>
      <c r="E509">
        <f>(R509-S509*(1000-T509)/(1000-U509))*AO509</f>
        <v>-2.2871162478797262</v>
      </c>
      <c r="F509">
        <f>IF(AZ509&lt;&gt;0,1/(1/AZ509-1/N509),0)</f>
        <v>1.4883818110947883E-2</v>
      </c>
      <c r="G509">
        <f>((BC509-AP509/2)*S509-E509)/(BC509+AP509/2)</f>
        <v>640.85411719570982</v>
      </c>
      <c r="H509">
        <f>AP509*1000</f>
        <v>0.38279591216845971</v>
      </c>
      <c r="I509">
        <f>(AU509-BA509)</f>
        <v>2.5540205234698163</v>
      </c>
      <c r="J509">
        <f>(P509+AT509*D509)</f>
        <v>27.608892326451684</v>
      </c>
      <c r="K509" s="1">
        <v>16.760000228881836</v>
      </c>
      <c r="L509">
        <f>(K509*AI509+AJ509)</f>
        <v>2</v>
      </c>
      <c r="M509" s="1">
        <v>0.5</v>
      </c>
      <c r="N509">
        <f>L509*(M509+1)*(M509+1)/(M509*M509+1)</f>
        <v>3.6</v>
      </c>
      <c r="O509" s="1">
        <v>27.454421997070313</v>
      </c>
      <c r="P509" s="1">
        <v>27.782024383544922</v>
      </c>
      <c r="Q509" s="1">
        <v>27.00434684753418</v>
      </c>
      <c r="R509" s="1">
        <v>409.9920654296875</v>
      </c>
      <c r="S509" s="1">
        <v>415.9410400390625</v>
      </c>
      <c r="T509" s="1">
        <v>10.342097282409668</v>
      </c>
      <c r="U509" s="1">
        <v>11.400082588195801</v>
      </c>
      <c r="V509" s="1">
        <v>28.559230804443359</v>
      </c>
      <c r="W509" s="1">
        <v>31.425346374511719</v>
      </c>
      <c r="X509" s="1">
        <v>599.49041748046875</v>
      </c>
      <c r="Y509" s="1">
        <v>0.10635706037282944</v>
      </c>
      <c r="Z509" s="1">
        <v>0.11195480078458786</v>
      </c>
      <c r="AA509" s="1">
        <v>101.32836151123047</v>
      </c>
      <c r="AB509" s="1">
        <v>-0.11210919916629791</v>
      </c>
      <c r="AC509" s="1">
        <v>-8.5041582584381104E-2</v>
      </c>
      <c r="AD509" s="1">
        <v>2.1083071827888489E-2</v>
      </c>
      <c r="AE509" s="1">
        <v>1.6789196524769068E-3</v>
      </c>
      <c r="AF509" s="1">
        <v>9.659995324909687E-3</v>
      </c>
      <c r="AG509" s="1">
        <v>9.0692838421091437E-4</v>
      </c>
      <c r="AH509" s="1">
        <v>0.66666668653488159</v>
      </c>
      <c r="AI509" s="1">
        <v>0</v>
      </c>
      <c r="AJ509" s="1">
        <v>2</v>
      </c>
      <c r="AK509" s="1">
        <v>0</v>
      </c>
      <c r="AL509" s="1">
        <v>1</v>
      </c>
      <c r="AM509" s="1">
        <v>0.18999999761581421</v>
      </c>
      <c r="AN509" s="1">
        <v>111115</v>
      </c>
      <c r="AO509">
        <f>X509*0.000001/(K509*0.0001)</f>
        <v>0.35769117499616193</v>
      </c>
      <c r="AP509">
        <f>(U509-T509)/(1000-U509)*AO509</f>
        <v>3.827959121684597E-4</v>
      </c>
      <c r="AQ509">
        <f>(P509+273.15)</f>
        <v>300.9320243835449</v>
      </c>
      <c r="AR509">
        <f>(O509+273.15)</f>
        <v>300.60442199707029</v>
      </c>
      <c r="AS509">
        <f>(Y509*AK509+Z509*AL509)*AM509</f>
        <v>2.1271411882150648E-2</v>
      </c>
      <c r="AT509">
        <f>((AS509+0.00000010773*(AR509^4-AQ509^4))-AP509*44100)/(L509*0.92*2*29.3+0.00000043092*AQ509^3)</f>
        <v>-0.17313205709323648</v>
      </c>
      <c r="AU509">
        <f>0.61365*EXP(17.502*J509/(240.97+J509))</f>
        <v>3.7091722132244045</v>
      </c>
      <c r="AV509">
        <f>AU509*1000/AA509</f>
        <v>36.605469168800362</v>
      </c>
      <c r="AW509">
        <f>(AV509-U509)</f>
        <v>25.205386580604561</v>
      </c>
      <c r="AX509">
        <f>IF(D509,P509,(O509+P509)/2)</f>
        <v>27.782024383544922</v>
      </c>
      <c r="AY509">
        <f>0.61365*EXP(17.502*AX509/(240.97+AX509))</f>
        <v>3.7468842520994849</v>
      </c>
      <c r="AZ509">
        <f>IF(AW509&lt;&gt;0,(1000-(AV509+U509)/2)/AW509*AP509,0)</f>
        <v>1.4822535908612667E-2</v>
      </c>
      <c r="BA509">
        <f>U509*AA509/1000</f>
        <v>1.1551516897545879</v>
      </c>
      <c r="BB509">
        <f>(AY509-BA509)</f>
        <v>2.5917325623448972</v>
      </c>
      <c r="BC509">
        <f>1/(1.6/F509+1.37/N509)</f>
        <v>9.2695713434805052E-3</v>
      </c>
      <c r="BD509">
        <f>G509*AA509*0.001</f>
        <v>64.936697663167351</v>
      </c>
      <c r="BE509">
        <f>G509/S509</f>
        <v>1.5407330739364524</v>
      </c>
      <c r="BF509">
        <f>(1-AP509*AA509/AU509/F509)*100</f>
        <v>29.740191819860929</v>
      </c>
      <c r="BG509">
        <f>(S509-E509/(N509/1.35))</f>
        <v>416.79870863201739</v>
      </c>
      <c r="BH509">
        <f>E509*BF509/100/BG509</f>
        <v>-1.6319454575449851E-3</v>
      </c>
    </row>
    <row r="510" spans="1:60" x14ac:dyDescent="0.25">
      <c r="A510" s="1">
        <v>180</v>
      </c>
      <c r="B510" s="1" t="s">
        <v>572</v>
      </c>
      <c r="C510" s="1">
        <v>19361.999999754131</v>
      </c>
      <c r="D510" s="1">
        <v>1</v>
      </c>
      <c r="E510">
        <f>(R510-S510*(1000-T510)/(1000-U510))*AO510</f>
        <v>-2.3459504442808332</v>
      </c>
      <c r="F510">
        <f>IF(AZ510&lt;&gt;0,1/(1/AZ510-1/N510),0)</f>
        <v>1.533413032597275E-2</v>
      </c>
      <c r="G510">
        <f>((BC510-AP510/2)*S510-E510)/(BC510+AP510/2)</f>
        <v>639.8086320315</v>
      </c>
      <c r="H510">
        <f>AP510*1000</f>
        <v>0.39416429633091526</v>
      </c>
      <c r="I510">
        <f>(AU510-BA510)</f>
        <v>2.5529729251430133</v>
      </c>
      <c r="J510">
        <f>(P510+AT510*D510)</f>
        <v>27.602971851280724</v>
      </c>
      <c r="K510" s="1">
        <v>16.760000228881836</v>
      </c>
      <c r="L510">
        <f>(K510*AI510+AJ510)</f>
        <v>2</v>
      </c>
      <c r="M510" s="1">
        <v>0.5</v>
      </c>
      <c r="N510">
        <f>L510*(M510+1)*(M510+1)/(M510*M510+1)</f>
        <v>3.6</v>
      </c>
      <c r="O510" s="1">
        <v>27.449392318725586</v>
      </c>
      <c r="P510" s="1">
        <v>27.780725479125977</v>
      </c>
      <c r="Q510" s="1">
        <v>27.00770378112793</v>
      </c>
      <c r="R510" s="1">
        <v>409.82269287109375</v>
      </c>
      <c r="S510" s="1">
        <v>415.92303466796875</v>
      </c>
      <c r="T510" s="1">
        <v>10.308349609375</v>
      </c>
      <c r="U510" s="1">
        <v>11.397772789001465</v>
      </c>
      <c r="V510" s="1">
        <v>28.436136245727539</v>
      </c>
      <c r="W510" s="1">
        <v>31.429191589355469</v>
      </c>
      <c r="X510" s="1">
        <v>599.482177734375</v>
      </c>
      <c r="Y510" s="1">
        <v>6.836344301700592E-2</v>
      </c>
      <c r="Z510" s="1">
        <v>7.1961522102355957E-2</v>
      </c>
      <c r="AA510" s="1">
        <v>101.32817840576172</v>
      </c>
      <c r="AB510" s="1">
        <v>-0.11210919916629791</v>
      </c>
      <c r="AC510" s="1">
        <v>-8.5041582584381104E-2</v>
      </c>
      <c r="AD510" s="1">
        <v>2.1083071827888489E-2</v>
      </c>
      <c r="AE510" s="1">
        <v>1.6789196524769068E-3</v>
      </c>
      <c r="AF510" s="1">
        <v>9.659995324909687E-3</v>
      </c>
      <c r="AG510" s="1">
        <v>9.0692838421091437E-4</v>
      </c>
      <c r="AH510" s="1">
        <v>1</v>
      </c>
      <c r="AI510" s="1">
        <v>0</v>
      </c>
      <c r="AJ510" s="1">
        <v>2</v>
      </c>
      <c r="AK510" s="1">
        <v>0</v>
      </c>
      <c r="AL510" s="1">
        <v>1</v>
      </c>
      <c r="AM510" s="1">
        <v>0.18999999761581421</v>
      </c>
      <c r="AN510" s="1">
        <v>111115</v>
      </c>
      <c r="AO510">
        <f>X510*0.000001/(K510*0.0001)</f>
        <v>0.35768625867994402</v>
      </c>
      <c r="AP510">
        <f>(U510-T510)/(1000-U510)*AO510</f>
        <v>3.9416429633091528E-4</v>
      </c>
      <c r="AQ510">
        <f>(P510+273.15)</f>
        <v>300.93072547912595</v>
      </c>
      <c r="AR510">
        <f>(O510+273.15)</f>
        <v>300.59939231872556</v>
      </c>
      <c r="AS510">
        <f>(Y510*AK510+Z510*AL510)*AM510</f>
        <v>1.3672689027877993E-2</v>
      </c>
      <c r="AT510">
        <f>((AS510+0.00000010773*(AR510^4-AQ510^4))-AP510*44100)/(L510*0.92*2*29.3+0.00000043092*AQ510^3)</f>
        <v>-0.17775362784525206</v>
      </c>
      <c r="AU510">
        <f>0.61365*EXP(17.502*J510/(240.97+J510))</f>
        <v>3.7078884797352898</v>
      </c>
      <c r="AV510">
        <f>AU510*1000/AA510</f>
        <v>36.592866249774133</v>
      </c>
      <c r="AW510">
        <f>(AV510-U510)</f>
        <v>25.195093460772668</v>
      </c>
      <c r="AX510">
        <f>IF(D510,P510,(O510+P510)/2)</f>
        <v>27.780725479125977</v>
      </c>
      <c r="AY510">
        <f>0.61365*EXP(17.502*AX510/(240.97+AX510))</f>
        <v>3.7466000807630939</v>
      </c>
      <c r="AZ510">
        <f>IF(AW510&lt;&gt;0,(1000-(AV510+U510)/2)/AW510*AP510,0)</f>
        <v>1.5269091924437036E-2</v>
      </c>
      <c r="BA510">
        <f>U510*AA510/1000</f>
        <v>1.1549155545922767</v>
      </c>
      <c r="BB510">
        <f>(AY510-BA510)</f>
        <v>2.591684526170817</v>
      </c>
      <c r="BC510">
        <f>1/(1.6/F510+1.37/N510)</f>
        <v>9.5490045125593438E-3</v>
      </c>
      <c r="BD510">
        <f>G510*AA510*0.001</f>
        <v>64.83064321203419</v>
      </c>
      <c r="BE510">
        <f>G510/S510</f>
        <v>1.5382861219558543</v>
      </c>
      <c r="BF510">
        <f>(1-AP510*AA510/AU510/F510)*100</f>
        <v>29.75398295916737</v>
      </c>
      <c r="BG510">
        <f>(S510-E510/(N510/1.35))</f>
        <v>416.80276608457405</v>
      </c>
      <c r="BH510">
        <f>E510*BF510/100/BG510</f>
        <v>-1.6746858519652804E-3</v>
      </c>
    </row>
    <row r="511" spans="1:60" x14ac:dyDescent="0.25">
      <c r="A511" s="1">
        <v>181</v>
      </c>
      <c r="B511" s="1" t="s">
        <v>573</v>
      </c>
      <c r="C511" s="1">
        <v>19366.999999642372</v>
      </c>
      <c r="D511" s="1">
        <v>1</v>
      </c>
      <c r="E511">
        <f>(R511-S511*(1000-T511)/(1000-U511))*AO511</f>
        <v>-2.3286230369825209</v>
      </c>
      <c r="F511">
        <f>IF(AZ511&lt;&gt;0,1/(1/AZ511-1/N511),0)</f>
        <v>1.5315657811663039E-2</v>
      </c>
      <c r="G511">
        <f>((BC511-AP511/2)*S511-E511)/(BC511+AP511/2)</f>
        <v>638.28320711633364</v>
      </c>
      <c r="H511">
        <f>AP511*1000</f>
        <v>0.39372578848299095</v>
      </c>
      <c r="I511">
        <f>(AU511-BA511)</f>
        <v>2.5531806065452942</v>
      </c>
      <c r="J511">
        <f>(P511+AT511*D511)</f>
        <v>27.602761767358682</v>
      </c>
      <c r="K511" s="1">
        <v>16.760000228881836</v>
      </c>
      <c r="L511">
        <f>(K511*AI511+AJ511)</f>
        <v>2</v>
      </c>
      <c r="M511" s="1">
        <v>0.5</v>
      </c>
      <c r="N511">
        <f>L511*(M511+1)*(M511+1)/(M511*M511+1)</f>
        <v>3.6</v>
      </c>
      <c r="O511" s="1">
        <v>27.448589324951172</v>
      </c>
      <c r="P511" s="1">
        <v>27.780391693115234</v>
      </c>
      <c r="Q511" s="1">
        <v>27.03022575378418</v>
      </c>
      <c r="R511" s="1">
        <v>409.83609008789062</v>
      </c>
      <c r="S511" s="1">
        <v>415.88885498046875</v>
      </c>
      <c r="T511" s="1">
        <v>10.307084083557129</v>
      </c>
      <c r="U511" s="1">
        <v>11.395355224609375</v>
      </c>
      <c r="V511" s="1">
        <v>28.427648544311523</v>
      </c>
      <c r="W511" s="1">
        <v>31.423913955688477</v>
      </c>
      <c r="X511" s="1">
        <v>599.45062255859375</v>
      </c>
      <c r="Y511" s="1">
        <v>7.3055796325206757E-2</v>
      </c>
      <c r="Z511" s="1">
        <v>7.6900839805603027E-2</v>
      </c>
      <c r="AA511" s="1">
        <v>101.32745361328125</v>
      </c>
      <c r="AB511" s="1">
        <v>-0.11210919916629791</v>
      </c>
      <c r="AC511" s="1">
        <v>-8.5041582584381104E-2</v>
      </c>
      <c r="AD511" s="1">
        <v>2.1083071827888489E-2</v>
      </c>
      <c r="AE511" s="1">
        <v>1.6789196524769068E-3</v>
      </c>
      <c r="AF511" s="1">
        <v>9.659995324909687E-3</v>
      </c>
      <c r="AG511" s="1">
        <v>9.0692838421091437E-4</v>
      </c>
      <c r="AH511" s="1">
        <v>1</v>
      </c>
      <c r="AI511" s="1">
        <v>0</v>
      </c>
      <c r="AJ511" s="1">
        <v>2</v>
      </c>
      <c r="AK511" s="1">
        <v>0</v>
      </c>
      <c r="AL511" s="1">
        <v>1</v>
      </c>
      <c r="AM511" s="1">
        <v>0.18999999761581421</v>
      </c>
      <c r="AN511" s="1">
        <v>111115</v>
      </c>
      <c r="AO511">
        <f>X511*0.000001/(K511*0.0001)</f>
        <v>0.35766743100968729</v>
      </c>
      <c r="AP511">
        <f>(U511-T511)/(1000-U511)*AO511</f>
        <v>3.9372578848299096E-4</v>
      </c>
      <c r="AQ511">
        <f>(P511+273.15)</f>
        <v>300.93039169311521</v>
      </c>
      <c r="AR511">
        <f>(O511+273.15)</f>
        <v>300.59858932495115</v>
      </c>
      <c r="AS511">
        <f>(Y511*AK511+Z511*AL511)*AM511</f>
        <v>1.4611159379718686E-2</v>
      </c>
      <c r="AT511">
        <f>((AS511+0.00000010773*(AR511^4-AQ511^4))-AP511*44100)/(L511*0.92*2*29.3+0.00000043092*AQ511^3)</f>
        <v>-0.17762992575655334</v>
      </c>
      <c r="AU511">
        <f>0.61365*EXP(17.502*J511/(240.97+J511))</f>
        <v>3.7078429344737631</v>
      </c>
      <c r="AV511">
        <f>AU511*1000/AA511</f>
        <v>36.592678511638496</v>
      </c>
      <c r="AW511">
        <f>(AV511-U511)</f>
        <v>25.197323287029121</v>
      </c>
      <c r="AX511">
        <f>IF(D511,P511,(O511+P511)/2)</f>
        <v>27.780391693115234</v>
      </c>
      <c r="AY511">
        <f>0.61365*EXP(17.502*AX511/(240.97+AX511))</f>
        <v>3.7465270588607389</v>
      </c>
      <c r="AZ511">
        <f>IF(AW511&lt;&gt;0,(1000-(AV511+U511)/2)/AW511*AP511,0)</f>
        <v>1.5250775683404856E-2</v>
      </c>
      <c r="BA511">
        <f>U511*AA511/1000</f>
        <v>1.1546623279284687</v>
      </c>
      <c r="BB511">
        <f>(AY511-BA511)</f>
        <v>2.5918647309322704</v>
      </c>
      <c r="BC511">
        <f>1/(1.6/F511+1.37/N511)</f>
        <v>9.5375428981838584E-3</v>
      </c>
      <c r="BD511">
        <f>G511*AA511*0.001</f>
        <v>64.675612061216682</v>
      </c>
      <c r="BE511">
        <f>G511/S511</f>
        <v>1.5347446787106356</v>
      </c>
      <c r="BF511">
        <f>(1-AP511*AA511/AU511/F511)*100</f>
        <v>29.747140398208018</v>
      </c>
      <c r="BG511">
        <f>(S511-E511/(N511/1.35))</f>
        <v>416.76208861933719</v>
      </c>
      <c r="BH511">
        <f>E511*BF511/100/BG511</f>
        <v>-1.6620963928149046E-3</v>
      </c>
    </row>
    <row r="512" spans="1:60" x14ac:dyDescent="0.25">
      <c r="A512" s="1">
        <v>182</v>
      </c>
      <c r="B512" s="1" t="s">
        <v>574</v>
      </c>
      <c r="C512" s="1">
        <v>19371.999999530613</v>
      </c>
      <c r="D512" s="1">
        <v>1</v>
      </c>
      <c r="E512">
        <f>(R512-S512*(1000-T512)/(1000-U512))*AO512</f>
        <v>-2.318314144609571</v>
      </c>
      <c r="F512">
        <f>IF(AZ512&lt;&gt;0,1/(1/AZ512-1/N512),0)</f>
        <v>1.529932398773395E-2</v>
      </c>
      <c r="G512">
        <f>((BC512-AP512/2)*S512-E512)/(BC512+AP512/2)</f>
        <v>637.47214297150867</v>
      </c>
      <c r="H512">
        <f>AP512*1000</f>
        <v>0.39335980505008122</v>
      </c>
      <c r="I512">
        <f>(AU512-BA512)</f>
        <v>2.5535060272190488</v>
      </c>
      <c r="J512">
        <f>(P512+AT512*D512)</f>
        <v>27.6033446554056</v>
      </c>
      <c r="K512" s="1">
        <v>16.760000228881836</v>
      </c>
      <c r="L512">
        <f>(K512*AI512+AJ512)</f>
        <v>2</v>
      </c>
      <c r="M512" s="1">
        <v>0.5</v>
      </c>
      <c r="N512">
        <f>L512*(M512+1)*(M512+1)/(M512*M512+1)</f>
        <v>3.6</v>
      </c>
      <c r="O512" s="1">
        <v>27.452081680297852</v>
      </c>
      <c r="P512" s="1">
        <v>27.780513763427734</v>
      </c>
      <c r="Q512" s="1">
        <v>27.041662216186523</v>
      </c>
      <c r="R512" s="1">
        <v>409.86196899414062</v>
      </c>
      <c r="S512" s="1">
        <v>415.88619995117187</v>
      </c>
      <c r="T512" s="1">
        <v>10.306215286254883</v>
      </c>
      <c r="U512" s="1">
        <v>11.393451690673828</v>
      </c>
      <c r="V512" s="1">
        <v>28.416158676147461</v>
      </c>
      <c r="W512" s="1">
        <v>31.413698196411133</v>
      </c>
      <c r="X512" s="1">
        <v>599.46453857421875</v>
      </c>
      <c r="Y512" s="1">
        <v>7.0618271827697754E-2</v>
      </c>
      <c r="Z512" s="1">
        <v>7.4335023760795593E-2</v>
      </c>
      <c r="AA512" s="1">
        <v>101.32691192626953</v>
      </c>
      <c r="AB512" s="1">
        <v>-0.11210919916629791</v>
      </c>
      <c r="AC512" s="1">
        <v>-8.5041582584381104E-2</v>
      </c>
      <c r="AD512" s="1">
        <v>2.1083071827888489E-2</v>
      </c>
      <c r="AE512" s="1">
        <v>1.6789196524769068E-3</v>
      </c>
      <c r="AF512" s="1">
        <v>9.659995324909687E-3</v>
      </c>
      <c r="AG512" s="1">
        <v>9.0692838421091437E-4</v>
      </c>
      <c r="AH512" s="1">
        <v>1</v>
      </c>
      <c r="AI512" s="1">
        <v>0</v>
      </c>
      <c r="AJ512" s="1">
        <v>2</v>
      </c>
      <c r="AK512" s="1">
        <v>0</v>
      </c>
      <c r="AL512" s="1">
        <v>1</v>
      </c>
      <c r="AM512" s="1">
        <v>0.18999999761581421</v>
      </c>
      <c r="AN512" s="1">
        <v>111115</v>
      </c>
      <c r="AO512">
        <f>X512*0.000001/(K512*0.0001)</f>
        <v>0.35767573412152198</v>
      </c>
      <c r="AP512">
        <f>(U512-T512)/(1000-U512)*AO512</f>
        <v>3.933598050500812E-4</v>
      </c>
      <c r="AQ512">
        <f>(P512+273.15)</f>
        <v>300.93051376342771</v>
      </c>
      <c r="AR512">
        <f>(O512+273.15)</f>
        <v>300.60208168029783</v>
      </c>
      <c r="AS512">
        <f>(Y512*AK512+Z512*AL512)*AM512</f>
        <v>1.4123654337322655E-2</v>
      </c>
      <c r="AT512">
        <f>((AS512+0.00000010773*(AR512^4-AQ512^4))-AP512*44100)/(L512*0.92*2*29.3+0.00000043092*AQ512^3)</f>
        <v>-0.17716910802213451</v>
      </c>
      <c r="AU512">
        <f>0.61365*EXP(17.502*J512/(240.97+J512))</f>
        <v>3.7079693032161627</v>
      </c>
      <c r="AV512">
        <f>AU512*1000/AA512</f>
        <v>36.594121272680887</v>
      </c>
      <c r="AW512">
        <f>(AV512-U512)</f>
        <v>25.200669582007059</v>
      </c>
      <c r="AX512">
        <f>IF(D512,P512,(O512+P512)/2)</f>
        <v>27.780513763427734</v>
      </c>
      <c r="AY512">
        <f>0.61365*EXP(17.502*AX512/(240.97+AX512))</f>
        <v>3.7465537638695667</v>
      </c>
      <c r="AZ512">
        <f>IF(AW512&lt;&gt;0,(1000-(AV512+U512)/2)/AW512*AP512,0)</f>
        <v>1.5234579883994438E-2</v>
      </c>
      <c r="BA512">
        <f>U512*AA512/1000</f>
        <v>1.1544632759971136</v>
      </c>
      <c r="BB512">
        <f>(AY512-BA512)</f>
        <v>2.5920904878724533</v>
      </c>
      <c r="BC512">
        <f>1/(1.6/F512+1.37/N512)</f>
        <v>9.5274081903554773E-3</v>
      </c>
      <c r="BD512">
        <f>G512*AA512*0.001</f>
        <v>64.593083686324363</v>
      </c>
      <c r="BE512">
        <f>G512/S512</f>
        <v>1.5328042696448034</v>
      </c>
      <c r="BF512">
        <f>(1-AP512*AA512/AU512/F512)*100</f>
        <v>29.740279880378917</v>
      </c>
      <c r="BG512">
        <f>(S512-E512/(N512/1.35))</f>
        <v>416.75556775540048</v>
      </c>
      <c r="BH512">
        <f>E512*BF512/100/BG512</f>
        <v>-1.654382492900395E-3</v>
      </c>
    </row>
    <row r="513" spans="1:60" x14ac:dyDescent="0.25">
      <c r="A513" s="1" t="s">
        <v>9</v>
      </c>
      <c r="B513" s="1" t="s">
        <v>575</v>
      </c>
    </row>
    <row r="514" spans="1:60" x14ac:dyDescent="0.25">
      <c r="A514" s="1" t="s">
        <v>9</v>
      </c>
      <c r="B514" s="1" t="s">
        <v>576</v>
      </c>
    </row>
    <row r="515" spans="1:60" x14ac:dyDescent="0.25">
      <c r="A515" s="1" t="s">
        <v>9</v>
      </c>
      <c r="B515" s="1" t="s">
        <v>577</v>
      </c>
    </row>
    <row r="516" spans="1:60" x14ac:dyDescent="0.25">
      <c r="A516" s="1" t="s">
        <v>9</v>
      </c>
      <c r="B516" s="1" t="s">
        <v>578</v>
      </c>
    </row>
    <row r="517" spans="1:60" x14ac:dyDescent="0.25">
      <c r="A517" s="1" t="s">
        <v>9</v>
      </c>
      <c r="B517" s="1" t="s">
        <v>579</v>
      </c>
    </row>
    <row r="518" spans="1:60" x14ac:dyDescent="0.25">
      <c r="A518" s="1" t="s">
        <v>9</v>
      </c>
      <c r="B518" s="1" t="s">
        <v>580</v>
      </c>
    </row>
    <row r="519" spans="1:60" x14ac:dyDescent="0.25">
      <c r="A519" s="1" t="s">
        <v>9</v>
      </c>
      <c r="B519" s="1" t="s">
        <v>581</v>
      </c>
    </row>
    <row r="520" spans="1:60" x14ac:dyDescent="0.25">
      <c r="A520" s="1" t="s">
        <v>9</v>
      </c>
      <c r="B520" s="1" t="s">
        <v>582</v>
      </c>
    </row>
    <row r="521" spans="1:60" x14ac:dyDescent="0.25">
      <c r="A521" s="1" t="s">
        <v>9</v>
      </c>
      <c r="B521" s="1" t="s">
        <v>583</v>
      </c>
    </row>
    <row r="522" spans="1:60" x14ac:dyDescent="0.25">
      <c r="A522" s="1">
        <v>183</v>
      </c>
      <c r="B522" s="1" t="s">
        <v>584</v>
      </c>
      <c r="C522" s="1">
        <v>19767.499999988824</v>
      </c>
      <c r="D522" s="1">
        <v>1</v>
      </c>
      <c r="E522">
        <f t="shared" ref="E522:E527" si="196">(R522-S522*(1000-T522)/(1000-U522))*AO522</f>
        <v>-1.7386268729887475</v>
      </c>
      <c r="F522">
        <f t="shared" ref="F522:F527" si="197">IF(AZ522&lt;&gt;0,1/(1/AZ522-1/N522),0)</f>
        <v>9.9293941067793243E-3</v>
      </c>
      <c r="G522">
        <f t="shared" ref="G522:G527" si="198">((BC522-AP522/2)*S522-E522)/(BC522+AP522/2)</f>
        <v>669.61939682852119</v>
      </c>
      <c r="H522">
        <f t="shared" ref="H522:H527" si="199">AP522*1000</f>
        <v>0.26918586655801657</v>
      </c>
      <c r="I522">
        <f t="shared" ref="I522:I527" si="200">(AU522-BA522)</f>
        <v>2.6881422930110483</v>
      </c>
      <c r="J522">
        <f t="shared" ref="J522:J527" si="201">(P522+AT522*D522)</f>
        <v>27.916635271851121</v>
      </c>
      <c r="K522" s="1">
        <v>8.8000001907348633</v>
      </c>
      <c r="L522">
        <f t="shared" ref="L522:L527" si="202">(K522*AI522+AJ522)</f>
        <v>2</v>
      </c>
      <c r="M522" s="1">
        <v>0.5</v>
      </c>
      <c r="N522">
        <f t="shared" ref="N522:N527" si="203">L522*(M522+1)*(M522+1)/(M522*M522+1)</f>
        <v>3.6</v>
      </c>
      <c r="O522" s="1">
        <v>27.479278564453125</v>
      </c>
      <c r="P522" s="1">
        <v>28.074108123779297</v>
      </c>
      <c r="Q522" s="1">
        <v>27.058164596557617</v>
      </c>
      <c r="R522" s="1">
        <v>409.9306640625</v>
      </c>
      <c r="S522" s="1">
        <v>412.31988525390625</v>
      </c>
      <c r="T522" s="1">
        <v>10.35063362121582</v>
      </c>
      <c r="U522" s="1">
        <v>10.74152946472168</v>
      </c>
      <c r="V522" s="1">
        <v>28.525880813598633</v>
      </c>
      <c r="W522" s="1">
        <v>29.564319610595703</v>
      </c>
      <c r="X522" s="1">
        <v>599.49237060546875</v>
      </c>
      <c r="Y522" s="1">
        <v>0.11069539934396744</v>
      </c>
      <c r="Z522" s="1">
        <v>0.11652147769927979</v>
      </c>
      <c r="AA522" s="1">
        <v>101.31648254394531</v>
      </c>
      <c r="AB522" s="1">
        <v>-0.1234113872051239</v>
      </c>
      <c r="AC522" s="1">
        <v>-8.2531273365020752E-2</v>
      </c>
      <c r="AD522" s="1">
        <v>1.7311554402112961E-2</v>
      </c>
      <c r="AE522" s="1">
        <v>6.5976602490991354E-4</v>
      </c>
      <c r="AF522" s="1">
        <v>2.4747742339968681E-2</v>
      </c>
      <c r="AG522" s="1">
        <v>4.8632695688866079E-4</v>
      </c>
      <c r="AH522" s="1">
        <v>0.3333333432674408</v>
      </c>
      <c r="AI522" s="1">
        <v>0</v>
      </c>
      <c r="AJ522" s="1">
        <v>2</v>
      </c>
      <c r="AK522" s="1">
        <v>0</v>
      </c>
      <c r="AL522" s="1">
        <v>1</v>
      </c>
      <c r="AM522" s="1">
        <v>0.18999999761581421</v>
      </c>
      <c r="AN522" s="1">
        <v>111115</v>
      </c>
      <c r="AO522">
        <f t="shared" ref="AO522:AO527" si="204">X522*0.000001/(K522*0.0001)</f>
        <v>0.68124131546797928</v>
      </c>
      <c r="AP522">
        <f t="shared" ref="AP522:AP527" si="205">(U522-T522)/(1000-U522)*AO522</f>
        <v>2.6918586655801655E-4</v>
      </c>
      <c r="AQ522">
        <f t="shared" ref="AQ522:AQ527" si="206">(P522+273.15)</f>
        <v>301.22410812377927</v>
      </c>
      <c r="AR522">
        <f t="shared" ref="AR522:AR527" si="207">(O522+273.15)</f>
        <v>300.6292785644531</v>
      </c>
      <c r="AS522">
        <f t="shared" ref="AS522:AS527" si="208">(Y522*AK522+Z522*AL522)*AM522</f>
        <v>2.2139080485054308E-2</v>
      </c>
      <c r="AT522">
        <f t="shared" ref="AT522:AT527" si="209">((AS522+0.00000010773*(AR522^4-AQ522^4))-AP522*44100)/(L522*0.92*2*29.3+0.00000043092*AQ522^3)</f>
        <v>-0.15747285192817795</v>
      </c>
      <c r="AU522">
        <f t="shared" ref="AU522:AU527" si="210">0.61365*EXP(17.502*J522/(240.97+J522))</f>
        <v>3.7764362755187966</v>
      </c>
      <c r="AV522">
        <f t="shared" ref="AV522:AV527" si="211">AU522*1000/AA522</f>
        <v>37.273661507946585</v>
      </c>
      <c r="AW522">
        <f t="shared" ref="AW522:AW527" si="212">(AV522-U522)</f>
        <v>26.532132043224905</v>
      </c>
      <c r="AX522">
        <f t="shared" ref="AX522:AX527" si="213">IF(D522,P522,(O522+P522)/2)</f>
        <v>28.074108123779297</v>
      </c>
      <c r="AY522">
        <f t="shared" ref="AY522:AY527" si="214">0.61365*EXP(17.502*AX522/(240.97+AX522))</f>
        <v>3.8112652623765428</v>
      </c>
      <c r="AZ522">
        <f t="shared" ref="AZ522:AZ527" si="215">IF(AW522&lt;&gt;0,(1000-(AV522+U522)/2)/AW522*AP522,0)</f>
        <v>9.9020825290269468E-3</v>
      </c>
      <c r="BA522">
        <f t="shared" ref="BA522:BA527" si="216">U522*AA522/1000</f>
        <v>1.0882939825077482</v>
      </c>
      <c r="BB522">
        <f t="shared" ref="BB522:BB527" si="217">(AY522-BA522)</f>
        <v>2.7229712798687946</v>
      </c>
      <c r="BC522">
        <f t="shared" ref="BC522:BC527" si="218">1/(1.6/F522+1.37/N522)</f>
        <v>6.1912495738318946E-3</v>
      </c>
      <c r="BD522">
        <f t="shared" ref="BD522:BD527" si="219">G522*AA522*0.001</f>
        <v>67.843481929864055</v>
      </c>
      <c r="BE522">
        <f t="shared" ref="BE522:BE527" si="220">G522/S522</f>
        <v>1.6240288687899933</v>
      </c>
      <c r="BF522">
        <f t="shared" ref="BF522:BF527" si="221">(1-AP522*AA522/AU522/F522)*100</f>
        <v>27.267678757332771</v>
      </c>
      <c r="BG522">
        <f t="shared" ref="BG522:BG527" si="222">(S522-E522/(N522/1.35))</f>
        <v>412.97187033127705</v>
      </c>
      <c r="BH522">
        <f t="shared" ref="BH522:BH527" si="223">E522*BF522/100/BG522</f>
        <v>-1.1479793772271524E-3</v>
      </c>
    </row>
    <row r="523" spans="1:60" x14ac:dyDescent="0.25">
      <c r="A523" s="1">
        <v>184</v>
      </c>
      <c r="B523" s="1" t="s">
        <v>585</v>
      </c>
      <c r="C523" s="1">
        <v>19772.499999877065</v>
      </c>
      <c r="D523" s="1">
        <v>1</v>
      </c>
      <c r="E523">
        <f t="shared" si="196"/>
        <v>-1.7693110230275961</v>
      </c>
      <c r="F523">
        <f t="shared" si="197"/>
        <v>9.9491872843066355E-3</v>
      </c>
      <c r="G523">
        <f t="shared" si="198"/>
        <v>673.92321596809381</v>
      </c>
      <c r="H523">
        <f t="shared" si="199"/>
        <v>0.26902436554824821</v>
      </c>
      <c r="I523">
        <f t="shared" si="200"/>
        <v>2.6813169592805908</v>
      </c>
      <c r="J523">
        <f t="shared" si="201"/>
        <v>27.885238784896991</v>
      </c>
      <c r="K523" s="1">
        <v>8.8000001907348633</v>
      </c>
      <c r="L523">
        <f t="shared" si="202"/>
        <v>2</v>
      </c>
      <c r="M523" s="1">
        <v>0.5</v>
      </c>
      <c r="N523">
        <f t="shared" si="203"/>
        <v>3.6</v>
      </c>
      <c r="O523" s="1">
        <v>27.477439880371094</v>
      </c>
      <c r="P523" s="1">
        <v>28.03935432434082</v>
      </c>
      <c r="Q523" s="1">
        <v>27.07127571105957</v>
      </c>
      <c r="R523" s="1">
        <v>409.83193969726562</v>
      </c>
      <c r="S523" s="1">
        <v>412.2662353515625</v>
      </c>
      <c r="T523" s="1">
        <v>10.349949836730957</v>
      </c>
      <c r="U523" s="1">
        <v>10.740597724914551</v>
      </c>
      <c r="V523" s="1">
        <v>28.530586242675781</v>
      </c>
      <c r="W523" s="1">
        <v>29.565881729125977</v>
      </c>
      <c r="X523" s="1">
        <v>599.5135498046875</v>
      </c>
      <c r="Y523" s="1">
        <v>0.14729662239551544</v>
      </c>
      <c r="Z523" s="1">
        <v>0.15504907071590424</v>
      </c>
      <c r="AA523" s="1">
        <v>101.31731414794922</v>
      </c>
      <c r="AB523" s="1">
        <v>-0.1234113872051239</v>
      </c>
      <c r="AC523" s="1">
        <v>-8.2531273365020752E-2</v>
      </c>
      <c r="AD523" s="1">
        <v>1.7311554402112961E-2</v>
      </c>
      <c r="AE523" s="1">
        <v>6.5976602490991354E-4</v>
      </c>
      <c r="AF523" s="1">
        <v>2.4747742339968681E-2</v>
      </c>
      <c r="AG523" s="1">
        <v>4.8632695688866079E-4</v>
      </c>
      <c r="AH523" s="1">
        <v>0.66666668653488159</v>
      </c>
      <c r="AI523" s="1">
        <v>0</v>
      </c>
      <c r="AJ523" s="1">
        <v>2</v>
      </c>
      <c r="AK523" s="1">
        <v>0</v>
      </c>
      <c r="AL523" s="1">
        <v>1</v>
      </c>
      <c r="AM523" s="1">
        <v>0.18999999761581421</v>
      </c>
      <c r="AN523" s="1">
        <v>111115</v>
      </c>
      <c r="AO523">
        <f t="shared" si="204"/>
        <v>0.68126538273929704</v>
      </c>
      <c r="AP523">
        <f t="shared" si="205"/>
        <v>2.6902436554824822E-4</v>
      </c>
      <c r="AQ523">
        <f t="shared" si="206"/>
        <v>301.1893543243408</v>
      </c>
      <c r="AR523">
        <f t="shared" si="207"/>
        <v>300.62743988037107</v>
      </c>
      <c r="AS523">
        <f t="shared" si="208"/>
        <v>2.9459323066356013E-2</v>
      </c>
      <c r="AT523">
        <f t="shared" si="209"/>
        <v>-0.15411553944382905</v>
      </c>
      <c r="AU523">
        <f t="shared" si="210"/>
        <v>3.7695254731125067</v>
      </c>
      <c r="AV523">
        <f t="shared" si="211"/>
        <v>37.205146078073433</v>
      </c>
      <c r="AW523">
        <f t="shared" si="212"/>
        <v>26.464548353158882</v>
      </c>
      <c r="AX523">
        <f t="shared" si="213"/>
        <v>28.03935432434082</v>
      </c>
      <c r="AY523">
        <f t="shared" si="214"/>
        <v>3.8035546020838993</v>
      </c>
      <c r="AZ523">
        <f t="shared" si="215"/>
        <v>9.921766862997972E-3</v>
      </c>
      <c r="BA523">
        <f t="shared" si="216"/>
        <v>1.0882085138319162</v>
      </c>
      <c r="BB523">
        <f t="shared" si="217"/>
        <v>2.7153460882519829</v>
      </c>
      <c r="BC523">
        <f t="shared" si="218"/>
        <v>6.2035620268936489E-3</v>
      </c>
      <c r="BD523">
        <f t="shared" si="219"/>
        <v>68.280090183835597</v>
      </c>
      <c r="BE523">
        <f t="shared" si="220"/>
        <v>1.6346796273369362</v>
      </c>
      <c r="BF523">
        <f t="shared" si="221"/>
        <v>27.322329996436913</v>
      </c>
      <c r="BG523">
        <f t="shared" si="222"/>
        <v>412.92972698519787</v>
      </c>
      <c r="BH523">
        <f t="shared" si="223"/>
        <v>-1.1707003995676546E-3</v>
      </c>
    </row>
    <row r="524" spans="1:60" x14ac:dyDescent="0.25">
      <c r="A524" s="1">
        <v>185</v>
      </c>
      <c r="B524" s="1" t="s">
        <v>586</v>
      </c>
      <c r="C524" s="1">
        <v>19777.999999754131</v>
      </c>
      <c r="D524" s="1">
        <v>1</v>
      </c>
      <c r="E524">
        <f t="shared" si="196"/>
        <v>-1.8137984006896961</v>
      </c>
      <c r="F524">
        <f t="shared" si="197"/>
        <v>1.0365755890378855E-2</v>
      </c>
      <c r="G524">
        <f t="shared" si="198"/>
        <v>669.45966676883836</v>
      </c>
      <c r="H524">
        <f t="shared" si="199"/>
        <v>0.27983024559466502</v>
      </c>
      <c r="I524">
        <f t="shared" si="200"/>
        <v>2.677308272194451</v>
      </c>
      <c r="J524">
        <f t="shared" si="201"/>
        <v>27.86599553815099</v>
      </c>
      <c r="K524" s="1">
        <v>8.8000001907348633</v>
      </c>
      <c r="L524">
        <f t="shared" si="202"/>
        <v>2</v>
      </c>
      <c r="M524" s="1">
        <v>0.5</v>
      </c>
      <c r="N524">
        <f t="shared" si="203"/>
        <v>3.6</v>
      </c>
      <c r="O524" s="1">
        <v>27.476930618286133</v>
      </c>
      <c r="P524" s="1">
        <v>28.022525787353516</v>
      </c>
      <c r="Q524" s="1">
        <v>27.066158294677734</v>
      </c>
      <c r="R524" s="1">
        <v>409.72662353515625</v>
      </c>
      <c r="S524" s="1">
        <v>412.21975708007812</v>
      </c>
      <c r="T524" s="1">
        <v>10.332045555114746</v>
      </c>
      <c r="U524" s="1">
        <v>10.738394737243652</v>
      </c>
      <c r="V524" s="1">
        <v>28.447975158691406</v>
      </c>
      <c r="W524" s="1">
        <v>29.561187744140625</v>
      </c>
      <c r="X524" s="1">
        <v>599.4998779296875</v>
      </c>
      <c r="Y524" s="1">
        <v>0.12678678333759308</v>
      </c>
      <c r="Z524" s="1">
        <v>0.13345977663993835</v>
      </c>
      <c r="AA524" s="1">
        <v>101.31746673583984</v>
      </c>
      <c r="AB524" s="1">
        <v>-0.1234113872051239</v>
      </c>
      <c r="AC524" s="1">
        <v>-8.2531273365020752E-2</v>
      </c>
      <c r="AD524" s="1">
        <v>1.7311554402112961E-2</v>
      </c>
      <c r="AE524" s="1">
        <v>6.5976602490991354E-4</v>
      </c>
      <c r="AF524" s="1">
        <v>2.4747742339968681E-2</v>
      </c>
      <c r="AG524" s="1">
        <v>4.8632695688866079E-4</v>
      </c>
      <c r="AH524" s="1">
        <v>1</v>
      </c>
      <c r="AI524" s="1">
        <v>0</v>
      </c>
      <c r="AJ524" s="1">
        <v>2</v>
      </c>
      <c r="AK524" s="1">
        <v>0</v>
      </c>
      <c r="AL524" s="1">
        <v>1</v>
      </c>
      <c r="AM524" s="1">
        <v>0.18999999761581421</v>
      </c>
      <c r="AN524" s="1">
        <v>111115</v>
      </c>
      <c r="AO524">
        <f t="shared" si="204"/>
        <v>0.68124984651804288</v>
      </c>
      <c r="AP524">
        <f t="shared" si="205"/>
        <v>2.79830245594665E-4</v>
      </c>
      <c r="AQ524">
        <f t="shared" si="206"/>
        <v>301.17252578735349</v>
      </c>
      <c r="AR524">
        <f t="shared" si="207"/>
        <v>300.62693061828611</v>
      </c>
      <c r="AS524">
        <f t="shared" si="208"/>
        <v>2.5357357243395384E-2</v>
      </c>
      <c r="AT524">
        <f t="shared" si="209"/>
        <v>-0.1565302492025244</v>
      </c>
      <c r="AU524">
        <f t="shared" si="210"/>
        <v>3.7652952237814521</v>
      </c>
      <c r="AV524">
        <f t="shared" si="211"/>
        <v>37.163337626655483</v>
      </c>
      <c r="AW524">
        <f t="shared" si="212"/>
        <v>26.424942889411831</v>
      </c>
      <c r="AX524">
        <f t="shared" si="213"/>
        <v>28.022525787353516</v>
      </c>
      <c r="AY524">
        <f t="shared" si="214"/>
        <v>3.7998258276350452</v>
      </c>
      <c r="AZ524">
        <f t="shared" si="215"/>
        <v>1.0335994668817407E-2</v>
      </c>
      <c r="BA524">
        <f t="shared" si="216"/>
        <v>1.0879869515870013</v>
      </c>
      <c r="BB524">
        <f t="shared" si="217"/>
        <v>2.7118388760480441</v>
      </c>
      <c r="BC524">
        <f t="shared" si="218"/>
        <v>6.4626639516627308E-3</v>
      </c>
      <c r="BD524">
        <f t="shared" si="219"/>
        <v>67.827957518838204</v>
      </c>
      <c r="BE524">
        <f t="shared" si="220"/>
        <v>1.6240358577446559</v>
      </c>
      <c r="BF524">
        <f t="shared" si="221"/>
        <v>27.359476465905431</v>
      </c>
      <c r="BG524">
        <f t="shared" si="222"/>
        <v>412.89993148033676</v>
      </c>
      <c r="BH524">
        <f t="shared" si="223"/>
        <v>-1.2018547564212876E-3</v>
      </c>
    </row>
    <row r="525" spans="1:60" x14ac:dyDescent="0.25">
      <c r="A525" s="1">
        <v>186</v>
      </c>
      <c r="B525" s="1" t="s">
        <v>587</v>
      </c>
      <c r="C525" s="1">
        <v>19782.999999642372</v>
      </c>
      <c r="D525" s="1">
        <v>1</v>
      </c>
      <c r="E525">
        <f t="shared" si="196"/>
        <v>-1.7531651995719049</v>
      </c>
      <c r="F525">
        <f t="shared" si="197"/>
        <v>1.035887935556073E-2</v>
      </c>
      <c r="G525">
        <f t="shared" si="198"/>
        <v>660.44532781762234</v>
      </c>
      <c r="H525">
        <f t="shared" si="199"/>
        <v>0.27969268850340995</v>
      </c>
      <c r="I525">
        <f t="shared" si="200"/>
        <v>2.6777571196195016</v>
      </c>
      <c r="J525">
        <f t="shared" si="201"/>
        <v>27.866766892407671</v>
      </c>
      <c r="K525" s="1">
        <v>8.8000001907348633</v>
      </c>
      <c r="L525">
        <f t="shared" si="202"/>
        <v>2</v>
      </c>
      <c r="M525" s="1">
        <v>0.5</v>
      </c>
      <c r="N525">
        <f t="shared" si="203"/>
        <v>3.6</v>
      </c>
      <c r="O525" s="1">
        <v>27.474639892578125</v>
      </c>
      <c r="P525" s="1">
        <v>28.023611068725586</v>
      </c>
      <c r="Q525" s="1">
        <v>27.03642463684082</v>
      </c>
      <c r="R525" s="1">
        <v>409.81222534179687</v>
      </c>
      <c r="S525" s="1">
        <v>412.21658325195312</v>
      </c>
      <c r="T525" s="1">
        <v>10.329493522644043</v>
      </c>
      <c r="U525" s="1">
        <v>10.735668182373047</v>
      </c>
      <c r="V525" s="1">
        <v>28.441370010375977</v>
      </c>
      <c r="W525" s="1">
        <v>29.556692123413086</v>
      </c>
      <c r="X525" s="1">
        <v>599.46429443359375</v>
      </c>
      <c r="Y525" s="1">
        <v>0.1066095381975174</v>
      </c>
      <c r="Z525" s="1">
        <v>0.11222056299448013</v>
      </c>
      <c r="AA525" s="1">
        <v>101.31717681884766</v>
      </c>
      <c r="AB525" s="1">
        <v>-0.1234113872051239</v>
      </c>
      <c r="AC525" s="1">
        <v>-8.2531273365020752E-2</v>
      </c>
      <c r="AD525" s="1">
        <v>1.7311554402112961E-2</v>
      </c>
      <c r="AE525" s="1">
        <v>6.5976602490991354E-4</v>
      </c>
      <c r="AF525" s="1">
        <v>2.4747742339968681E-2</v>
      </c>
      <c r="AG525" s="1">
        <v>4.8632695688866079E-4</v>
      </c>
      <c r="AH525" s="1">
        <v>1</v>
      </c>
      <c r="AI525" s="1">
        <v>0</v>
      </c>
      <c r="AJ525" s="1">
        <v>2</v>
      </c>
      <c r="AK525" s="1">
        <v>0</v>
      </c>
      <c r="AL525" s="1">
        <v>1</v>
      </c>
      <c r="AM525" s="1">
        <v>0.18999999761581421</v>
      </c>
      <c r="AN525" s="1">
        <v>111115</v>
      </c>
      <c r="AO525">
        <f t="shared" si="204"/>
        <v>0.68120941072790364</v>
      </c>
      <c r="AP525">
        <f t="shared" si="205"/>
        <v>2.7969268850340994E-4</v>
      </c>
      <c r="AQ525">
        <f t="shared" si="206"/>
        <v>301.17361106872556</v>
      </c>
      <c r="AR525">
        <f t="shared" si="207"/>
        <v>300.6246398925781</v>
      </c>
      <c r="AS525">
        <f t="shared" si="208"/>
        <v>2.1321906701396554E-2</v>
      </c>
      <c r="AT525">
        <f t="shared" si="209"/>
        <v>-0.15684417631791453</v>
      </c>
      <c r="AU525">
        <f t="shared" si="210"/>
        <v>3.7654647111214685</v>
      </c>
      <c r="AV525">
        <f t="shared" si="211"/>
        <v>37.16511680792307</v>
      </c>
      <c r="AW525">
        <f t="shared" si="212"/>
        <v>26.429448625550023</v>
      </c>
      <c r="AX525">
        <f t="shared" si="213"/>
        <v>28.023611068725586</v>
      </c>
      <c r="AY525">
        <f t="shared" si="214"/>
        <v>3.8000662020579208</v>
      </c>
      <c r="AZ525">
        <f t="shared" si="215"/>
        <v>1.0329157550862406E-2</v>
      </c>
      <c r="BA525">
        <f t="shared" si="216"/>
        <v>1.0877075915019667</v>
      </c>
      <c r="BB525">
        <f t="shared" si="217"/>
        <v>2.7123586105559543</v>
      </c>
      <c r="BC525">
        <f t="shared" si="218"/>
        <v>6.4583872246377167E-3</v>
      </c>
      <c r="BD525">
        <f t="shared" si="219"/>
        <v>66.914456057679857</v>
      </c>
      <c r="BE525">
        <f t="shared" si="220"/>
        <v>1.6021803941205053</v>
      </c>
      <c r="BF525">
        <f t="shared" si="221"/>
        <v>27.350465427291791</v>
      </c>
      <c r="BG525">
        <f t="shared" si="222"/>
        <v>412.87402020179258</v>
      </c>
      <c r="BH525">
        <f t="shared" si="223"/>
        <v>-1.161368403751511E-3</v>
      </c>
    </row>
    <row r="526" spans="1:60" x14ac:dyDescent="0.25">
      <c r="A526" s="1">
        <v>187</v>
      </c>
      <c r="B526" s="1" t="s">
        <v>588</v>
      </c>
      <c r="C526" s="1">
        <v>19787.999999530613</v>
      </c>
      <c r="D526" s="1">
        <v>1</v>
      </c>
      <c r="E526">
        <f t="shared" si="196"/>
        <v>-1.7208712882534416</v>
      </c>
      <c r="F526">
        <f t="shared" si="197"/>
        <v>1.0358806951295395E-2</v>
      </c>
      <c r="G526">
        <f t="shared" si="198"/>
        <v>655.57806537994986</v>
      </c>
      <c r="H526">
        <f t="shared" si="199"/>
        <v>0.27958713045348532</v>
      </c>
      <c r="I526">
        <f t="shared" si="200"/>
        <v>2.6767592777666094</v>
      </c>
      <c r="J526">
        <f t="shared" si="201"/>
        <v>27.860972404514708</v>
      </c>
      <c r="K526" s="1">
        <v>8.8000001907348633</v>
      </c>
      <c r="L526">
        <f t="shared" si="202"/>
        <v>2</v>
      </c>
      <c r="M526" s="1">
        <v>0.5</v>
      </c>
      <c r="N526">
        <f t="shared" si="203"/>
        <v>3.6</v>
      </c>
      <c r="O526" s="1">
        <v>27.468215942382812</v>
      </c>
      <c r="P526" s="1">
        <v>28.017902374267578</v>
      </c>
      <c r="Q526" s="1">
        <v>27.0262451171875</v>
      </c>
      <c r="R526" s="1">
        <v>409.877197265625</v>
      </c>
      <c r="S526" s="1">
        <v>412.23419189453125</v>
      </c>
      <c r="T526" s="1">
        <v>10.32703685760498</v>
      </c>
      <c r="U526" s="1">
        <v>10.733057022094727</v>
      </c>
      <c r="V526" s="1">
        <v>28.441364288330078</v>
      </c>
      <c r="W526" s="1">
        <v>29.559612274169922</v>
      </c>
      <c r="X526" s="1">
        <v>599.4676513671875</v>
      </c>
      <c r="Y526" s="1">
        <v>7.2589807212352753E-2</v>
      </c>
      <c r="Z526" s="1">
        <v>7.641032338142395E-2</v>
      </c>
      <c r="AA526" s="1">
        <v>101.31618499755859</v>
      </c>
      <c r="AB526" s="1">
        <v>-0.1234113872051239</v>
      </c>
      <c r="AC526" s="1">
        <v>-8.2531273365020752E-2</v>
      </c>
      <c r="AD526" s="1">
        <v>1.7311554402112961E-2</v>
      </c>
      <c r="AE526" s="1">
        <v>6.5976602490991354E-4</v>
      </c>
      <c r="AF526" s="1">
        <v>2.4747742339968681E-2</v>
      </c>
      <c r="AG526" s="1">
        <v>4.8632695688866079E-4</v>
      </c>
      <c r="AH526" s="1">
        <v>1</v>
      </c>
      <c r="AI526" s="1">
        <v>0</v>
      </c>
      <c r="AJ526" s="1">
        <v>2</v>
      </c>
      <c r="AK526" s="1">
        <v>0</v>
      </c>
      <c r="AL526" s="1">
        <v>1</v>
      </c>
      <c r="AM526" s="1">
        <v>0.18999999761581421</v>
      </c>
      <c r="AN526" s="1">
        <v>111115</v>
      </c>
      <c r="AO526">
        <f t="shared" si="204"/>
        <v>0.68121322542508678</v>
      </c>
      <c r="AP526">
        <f t="shared" si="205"/>
        <v>2.7958713045348534E-4</v>
      </c>
      <c r="AQ526">
        <f t="shared" si="206"/>
        <v>301.16790237426756</v>
      </c>
      <c r="AR526">
        <f t="shared" si="207"/>
        <v>300.61821594238279</v>
      </c>
      <c r="AS526">
        <f t="shared" si="208"/>
        <v>1.4517961260294143E-2</v>
      </c>
      <c r="AT526">
        <f t="shared" si="209"/>
        <v>-0.15692996975287127</v>
      </c>
      <c r="AU526">
        <f t="shared" si="210"/>
        <v>3.7641916686065038</v>
      </c>
      <c r="AV526">
        <f t="shared" si="211"/>
        <v>37.152915584979922</v>
      </c>
      <c r="AW526">
        <f t="shared" si="212"/>
        <v>26.419858562885196</v>
      </c>
      <c r="AX526">
        <f t="shared" si="213"/>
        <v>28.017902374267578</v>
      </c>
      <c r="AY526">
        <f t="shared" si="214"/>
        <v>3.7988019558697266</v>
      </c>
      <c r="AZ526">
        <f t="shared" si="215"/>
        <v>1.0329085561485716E-2</v>
      </c>
      <c r="BA526">
        <f t="shared" si="216"/>
        <v>1.0874323908398946</v>
      </c>
      <c r="BB526">
        <f t="shared" si="217"/>
        <v>2.7113695650298322</v>
      </c>
      <c r="BC526">
        <f t="shared" si="218"/>
        <v>6.4583421941395072E-3</v>
      </c>
      <c r="BD526">
        <f t="shared" si="219"/>
        <v>66.420668552376569</v>
      </c>
      <c r="BE526">
        <f t="shared" si="220"/>
        <v>1.5903049244097571</v>
      </c>
      <c r="BF526">
        <f t="shared" si="221"/>
        <v>27.353526615507938</v>
      </c>
      <c r="BG526">
        <f t="shared" si="222"/>
        <v>412.87951862762628</v>
      </c>
      <c r="BH526">
        <f t="shared" si="223"/>
        <v>-1.1400880029497861E-3</v>
      </c>
    </row>
    <row r="527" spans="1:60" x14ac:dyDescent="0.25">
      <c r="A527" s="1">
        <v>188</v>
      </c>
      <c r="B527" s="1" t="s">
        <v>589</v>
      </c>
      <c r="C527" s="1">
        <v>19793.499999407679</v>
      </c>
      <c r="D527" s="1">
        <v>1</v>
      </c>
      <c r="E527">
        <f t="shared" si="196"/>
        <v>-1.7330796131061315</v>
      </c>
      <c r="F527">
        <f t="shared" si="197"/>
        <v>1.0375406291249219E-2</v>
      </c>
      <c r="G527">
        <f t="shared" si="198"/>
        <v>657.03962826124268</v>
      </c>
      <c r="H527">
        <f t="shared" si="199"/>
        <v>0.27985840924494315</v>
      </c>
      <c r="I527">
        <f t="shared" si="200"/>
        <v>2.675104208223289</v>
      </c>
      <c r="J527">
        <f t="shared" si="201"/>
        <v>27.851895021353673</v>
      </c>
      <c r="K527" s="1">
        <v>8.8000001907348633</v>
      </c>
      <c r="L527">
        <f t="shared" si="202"/>
        <v>2</v>
      </c>
      <c r="M527" s="1">
        <v>0.5</v>
      </c>
      <c r="N527">
        <f t="shared" si="203"/>
        <v>3.6</v>
      </c>
      <c r="O527" s="1">
        <v>27.463777542114258</v>
      </c>
      <c r="P527" s="1">
        <v>28.008398056030273</v>
      </c>
      <c r="Q527" s="1">
        <v>27.032642364501953</v>
      </c>
      <c r="R527" s="1">
        <v>409.87646484375</v>
      </c>
      <c r="S527" s="1">
        <v>412.25119018554687</v>
      </c>
      <c r="T527" s="1">
        <v>10.323341369628906</v>
      </c>
      <c r="U527" s="1">
        <v>10.729753494262695</v>
      </c>
      <c r="V527" s="1">
        <v>28.438936233520508</v>
      </c>
      <c r="W527" s="1">
        <v>29.558355331420898</v>
      </c>
      <c r="X527" s="1">
        <v>599.47259521484375</v>
      </c>
      <c r="Y527" s="1">
        <v>8.900780975818634E-2</v>
      </c>
      <c r="Z527" s="1">
        <v>9.3692436814308167E-2</v>
      </c>
      <c r="AA527" s="1">
        <v>101.31583404541016</v>
      </c>
      <c r="AB527" s="1">
        <v>-0.1234113872051239</v>
      </c>
      <c r="AC527" s="1">
        <v>-8.2531273365020752E-2</v>
      </c>
      <c r="AD527" s="1">
        <v>1.7311554402112961E-2</v>
      </c>
      <c r="AE527" s="1">
        <v>6.5976602490991354E-4</v>
      </c>
      <c r="AF527" s="1">
        <v>2.4747742339968681E-2</v>
      </c>
      <c r="AG527" s="1">
        <v>4.8632695688866079E-4</v>
      </c>
      <c r="AH527" s="1">
        <v>1</v>
      </c>
      <c r="AI527" s="1">
        <v>0</v>
      </c>
      <c r="AJ527" s="1">
        <v>2</v>
      </c>
      <c r="AK527" s="1">
        <v>0</v>
      </c>
      <c r="AL527" s="1">
        <v>1</v>
      </c>
      <c r="AM527" s="1">
        <v>0.18999999761581421</v>
      </c>
      <c r="AN527" s="1">
        <v>111115</v>
      </c>
      <c r="AO527">
        <f t="shared" si="204"/>
        <v>0.68121884343366523</v>
      </c>
      <c r="AP527">
        <f t="shared" si="205"/>
        <v>2.7985840924494313E-4</v>
      </c>
      <c r="AQ527">
        <f t="shared" si="206"/>
        <v>301.15839805603025</v>
      </c>
      <c r="AR527">
        <f t="shared" si="207"/>
        <v>300.61377754211424</v>
      </c>
      <c r="AS527">
        <f t="shared" si="208"/>
        <v>1.7801562771338375E-2</v>
      </c>
      <c r="AT527">
        <f t="shared" si="209"/>
        <v>-0.1565030346765986</v>
      </c>
      <c r="AU527">
        <f t="shared" si="210"/>
        <v>3.762198132596168</v>
      </c>
      <c r="AV527">
        <f t="shared" si="211"/>
        <v>37.133367829849142</v>
      </c>
      <c r="AW527">
        <f t="shared" si="212"/>
        <v>26.403614335586447</v>
      </c>
      <c r="AX527">
        <f t="shared" si="213"/>
        <v>28.008398056030273</v>
      </c>
      <c r="AY527">
        <f t="shared" si="214"/>
        <v>3.7966979457156063</v>
      </c>
      <c r="AZ527">
        <f t="shared" si="215"/>
        <v>1.0345589708873627E-2</v>
      </c>
      <c r="BA527">
        <f t="shared" si="216"/>
        <v>1.087093924372879</v>
      </c>
      <c r="BB527">
        <f t="shared" si="217"/>
        <v>2.7096040213427273</v>
      </c>
      <c r="BC527">
        <f t="shared" si="218"/>
        <v>6.4686658071698199E-3</v>
      </c>
      <c r="BD527">
        <f t="shared" si="219"/>
        <v>66.56851793817404</v>
      </c>
      <c r="BE527">
        <f t="shared" si="220"/>
        <v>1.5937846727999037</v>
      </c>
      <c r="BF527">
        <f t="shared" si="221"/>
        <v>27.361158458653122</v>
      </c>
      <c r="BG527">
        <f t="shared" si="222"/>
        <v>412.90109504046166</v>
      </c>
      <c r="BH527">
        <f t="shared" si="223"/>
        <v>-1.1484364290923314E-3</v>
      </c>
    </row>
    <row r="528" spans="1:60" x14ac:dyDescent="0.25">
      <c r="A528" s="1" t="s">
        <v>9</v>
      </c>
      <c r="B528" s="1" t="s">
        <v>590</v>
      </c>
    </row>
    <row r="529" spans="1:60" x14ac:dyDescent="0.25">
      <c r="A529" s="1" t="s">
        <v>9</v>
      </c>
      <c r="B529" s="1" t="s">
        <v>591</v>
      </c>
    </row>
    <row r="530" spans="1:60" x14ac:dyDescent="0.25">
      <c r="A530" s="1" t="s">
        <v>9</v>
      </c>
      <c r="B530" s="1" t="s">
        <v>592</v>
      </c>
    </row>
    <row r="531" spans="1:60" x14ac:dyDescent="0.25">
      <c r="A531" s="1" t="s">
        <v>9</v>
      </c>
      <c r="B531" s="1" t="s">
        <v>593</v>
      </c>
    </row>
    <row r="532" spans="1:60" x14ac:dyDescent="0.25">
      <c r="A532" s="1" t="s">
        <v>9</v>
      </c>
      <c r="B532" s="1" t="s">
        <v>594</v>
      </c>
    </row>
    <row r="533" spans="1:60" x14ac:dyDescent="0.25">
      <c r="A533" s="1" t="s">
        <v>9</v>
      </c>
      <c r="B533" s="1" t="s">
        <v>595</v>
      </c>
    </row>
    <row r="534" spans="1:60" x14ac:dyDescent="0.25">
      <c r="A534" s="1" t="s">
        <v>9</v>
      </c>
      <c r="B534" s="1" t="s">
        <v>596</v>
      </c>
    </row>
    <row r="535" spans="1:60" x14ac:dyDescent="0.25">
      <c r="A535" s="1" t="s">
        <v>9</v>
      </c>
      <c r="B535" s="1" t="s">
        <v>597</v>
      </c>
    </row>
    <row r="536" spans="1:60" x14ac:dyDescent="0.25">
      <c r="A536" s="1" t="s">
        <v>9</v>
      </c>
      <c r="B536" s="1" t="s">
        <v>598</v>
      </c>
    </row>
    <row r="537" spans="1:60" x14ac:dyDescent="0.25">
      <c r="A537" s="1" t="s">
        <v>9</v>
      </c>
      <c r="B537" s="1" t="s">
        <v>599</v>
      </c>
    </row>
    <row r="538" spans="1:60" x14ac:dyDescent="0.25">
      <c r="A538" s="1">
        <v>189</v>
      </c>
      <c r="B538" s="1" t="s">
        <v>600</v>
      </c>
      <c r="C538" s="1">
        <v>21040.499999988824</v>
      </c>
      <c r="D538" s="1">
        <v>1</v>
      </c>
      <c r="E538">
        <f t="shared" ref="E538:E543" si="224">(R538-S538*(1000-T538)/(1000-U538))*AO538</f>
        <v>-2.1649223607451478</v>
      </c>
      <c r="F538">
        <f t="shared" ref="F538:F543" si="225">IF(AZ538&lt;&gt;0,1/(1/AZ538-1/N538),0)</f>
        <v>4.6405600275818354E-3</v>
      </c>
      <c r="G538">
        <f t="shared" ref="G538:G543" si="226">((BC538-AP538/2)*S538-E538)/(BC538+AP538/2)</f>
        <v>1109.9250616554984</v>
      </c>
      <c r="H538">
        <f t="shared" ref="H538:H543" si="227">AP538*1000</f>
        <v>0.1982329812771719</v>
      </c>
      <c r="I538">
        <f t="shared" ref="I538:I543" si="228">(AU538-BA538)</f>
        <v>4.1858608801357002</v>
      </c>
      <c r="J538">
        <f t="shared" ref="J538:J543" si="229">(P538+AT538*D538)</f>
        <v>34.619419208533422</v>
      </c>
      <c r="K538" s="1">
        <v>13.670000076293945</v>
      </c>
      <c r="L538">
        <f t="shared" ref="L538:L543" si="230">(K538*AI538+AJ538)</f>
        <v>2</v>
      </c>
      <c r="M538" s="1">
        <v>0.5</v>
      </c>
      <c r="N538">
        <f t="shared" ref="N538:N543" si="231">L538*(M538+1)*(M538+1)/(M538*M538+1)</f>
        <v>3.6</v>
      </c>
      <c r="O538" s="1">
        <v>35.128604888916016</v>
      </c>
      <c r="P538" s="1">
        <v>34.640846252441406</v>
      </c>
      <c r="Q538" s="1">
        <v>35.085437774658203</v>
      </c>
      <c r="R538" s="1">
        <v>410.08880615234375</v>
      </c>
      <c r="S538" s="1">
        <v>414.830810546875</v>
      </c>
      <c r="T538" s="1">
        <v>12.827530860900879</v>
      </c>
      <c r="U538" s="1">
        <v>13.272890090942383</v>
      </c>
      <c r="V538" s="1">
        <v>22.86570930480957</v>
      </c>
      <c r="W538" s="1">
        <v>23.633172988891602</v>
      </c>
      <c r="X538" s="1">
        <v>600.38665771484375</v>
      </c>
      <c r="Y538" s="1">
        <v>9.6022933721542358E-2</v>
      </c>
      <c r="Z538" s="1">
        <v>0.10107676684856415</v>
      </c>
      <c r="AA538" s="1">
        <v>101.30077362060547</v>
      </c>
      <c r="AB538" s="1">
        <v>1.8106050491333008</v>
      </c>
      <c r="AC538" s="1">
        <v>-0.12010560929775238</v>
      </c>
      <c r="AD538" s="1">
        <v>2.7714075520634651E-2</v>
      </c>
      <c r="AE538" s="1">
        <v>7.2949300520122051E-3</v>
      </c>
      <c r="AF538" s="1">
        <v>1.3336493633687496E-2</v>
      </c>
      <c r="AG538" s="1">
        <v>7.3124179616570473E-3</v>
      </c>
      <c r="AH538" s="1">
        <v>0.66666668653488159</v>
      </c>
      <c r="AI538" s="1">
        <v>0</v>
      </c>
      <c r="AJ538" s="1">
        <v>2</v>
      </c>
      <c r="AK538" s="1">
        <v>0</v>
      </c>
      <c r="AL538" s="1">
        <v>1</v>
      </c>
      <c r="AM538" s="1">
        <v>0.18999999761581421</v>
      </c>
      <c r="AN538" s="1">
        <v>111115</v>
      </c>
      <c r="AO538">
        <f t="shared" ref="AO538:AO543" si="232">X538*0.000001/(K538*0.0001)</f>
        <v>0.4392001860746248</v>
      </c>
      <c r="AP538">
        <f t="shared" ref="AP538:AP543" si="233">(U538-T538)/(1000-U538)*AO538</f>
        <v>1.9823298127717189E-4</v>
      </c>
      <c r="AQ538">
        <f t="shared" ref="AQ538:AQ543" si="234">(P538+273.15)</f>
        <v>307.79084625244138</v>
      </c>
      <c r="AR538">
        <f t="shared" ref="AR538:AR543" si="235">(O538+273.15)</f>
        <v>308.27860488891599</v>
      </c>
      <c r="AS538">
        <f t="shared" ref="AS538:AS543" si="236">(Y538*AK538+Z538*AL538)*AM538</f>
        <v>1.9204585460241397E-2</v>
      </c>
      <c r="AT538">
        <f t="shared" ref="AT538:AT543" si="237">((AS538+0.00000010773*(AR538^4-AQ538^4))-AP538*44100)/(L538*0.92*2*29.3+0.00000043092*AQ538^3)</f>
        <v>-2.1427043907981873E-2</v>
      </c>
      <c r="AU538">
        <f t="shared" ref="AU538:AU543" si="238">0.61365*EXP(17.502*J538/(240.97+J538))</f>
        <v>5.5304149145294321</v>
      </c>
      <c r="AV538">
        <f t="shared" ref="AV538:AV543" si="239">AU538*1000/AA538</f>
        <v>54.594004733291563</v>
      </c>
      <c r="AW538">
        <f t="shared" ref="AW538:AW543" si="240">(AV538-U538)</f>
        <v>41.32111464234918</v>
      </c>
      <c r="AX538">
        <f t="shared" ref="AX538:AX543" si="241">IF(D538,P538,(O538+P538)/2)</f>
        <v>34.640846252441406</v>
      </c>
      <c r="AY538">
        <f t="shared" ref="AY538:AY543" si="242">0.61365*EXP(17.502*AX538/(240.97+AX538))</f>
        <v>5.5369986165020926</v>
      </c>
      <c r="AZ538">
        <f t="shared" ref="AZ538:AZ543" si="243">IF(AW538&lt;&gt;0,(1000-(AV538+U538)/2)/AW538*AP538,0)</f>
        <v>4.6345858404164371E-3</v>
      </c>
      <c r="BA538">
        <f t="shared" ref="BA538:BA543" si="244">U538*AA538/1000</f>
        <v>1.3445540343937319</v>
      </c>
      <c r="BB538">
        <f t="shared" ref="BB538:BB543" si="245">(AY538-BA538)</f>
        <v>4.1924445821083607</v>
      </c>
      <c r="BC538">
        <f t="shared" ref="BC538:BC543" si="246">1/(1.6/F538+1.37/N538)</f>
        <v>2.897152301864131E-3</v>
      </c>
      <c r="BD538">
        <f t="shared" ref="BD538:BD543" si="247">G538*AA538*0.001</f>
        <v>112.43626740660022</v>
      </c>
      <c r="BE538">
        <f t="shared" ref="BE538:BE543" si="248">G538/S538</f>
        <v>2.6756090276714857</v>
      </c>
      <c r="BF538">
        <f t="shared" ref="BF538:BF543" si="249">(1-AP538*AA538/AU538/F538)*100</f>
        <v>21.754284791246047</v>
      </c>
      <c r="BG538">
        <f t="shared" ref="BG538:BG543" si="250">(S538-E538/(N538/1.35))</f>
        <v>415.64265643215441</v>
      </c>
      <c r="BH538">
        <f t="shared" ref="BH538:BH543" si="251">E538*BF538/100/BG538</f>
        <v>-1.1330968286762987E-3</v>
      </c>
    </row>
    <row r="539" spans="1:60" x14ac:dyDescent="0.25">
      <c r="A539" s="1">
        <v>190</v>
      </c>
      <c r="B539" s="1" t="s">
        <v>601</v>
      </c>
      <c r="C539" s="1">
        <v>21045.499999877065</v>
      </c>
      <c r="D539" s="1">
        <v>1</v>
      </c>
      <c r="E539">
        <f t="shared" si="224"/>
        <v>-2.4721799491635879</v>
      </c>
      <c r="F539">
        <f t="shared" si="225"/>
        <v>4.518509657048096E-3</v>
      </c>
      <c r="G539">
        <f t="shared" si="226"/>
        <v>1235.4326834911994</v>
      </c>
      <c r="H539">
        <f t="shared" si="227"/>
        <v>0.19248783288604918</v>
      </c>
      <c r="I539">
        <f t="shared" si="228"/>
        <v>4.1744100363615804</v>
      </c>
      <c r="J539">
        <f t="shared" si="229"/>
        <v>34.586248610884887</v>
      </c>
      <c r="K539" s="1">
        <v>13.670000076293945</v>
      </c>
      <c r="L539">
        <f t="shared" si="230"/>
        <v>2</v>
      </c>
      <c r="M539" s="1">
        <v>0.5</v>
      </c>
      <c r="N539">
        <f t="shared" si="231"/>
        <v>3.6</v>
      </c>
      <c r="O539" s="1">
        <v>35.122005462646484</v>
      </c>
      <c r="P539" s="1">
        <v>34.602199554443359</v>
      </c>
      <c r="Q539" s="1">
        <v>35.086704254150391</v>
      </c>
      <c r="R539" s="1">
        <v>409.96975708007812</v>
      </c>
      <c r="S539" s="1">
        <v>415.41650390625</v>
      </c>
      <c r="T539" s="1">
        <v>12.852923393249512</v>
      </c>
      <c r="U539" s="1">
        <v>13.285368919372559</v>
      </c>
      <c r="V539" s="1">
        <v>22.918678283691406</v>
      </c>
      <c r="W539" s="1">
        <v>23.662494659423828</v>
      </c>
      <c r="X539" s="1">
        <v>600.387939453125</v>
      </c>
      <c r="Y539" s="1">
        <v>0.11494980007410049</v>
      </c>
      <c r="Z539" s="1">
        <v>0.12099979072809219</v>
      </c>
      <c r="AA539" s="1">
        <v>101.30138397216797</v>
      </c>
      <c r="AB539" s="1">
        <v>1.8106050491333008</v>
      </c>
      <c r="AC539" s="1">
        <v>-0.12010560929775238</v>
      </c>
      <c r="AD539" s="1">
        <v>2.7714075520634651E-2</v>
      </c>
      <c r="AE539" s="1">
        <v>7.2949300520122051E-3</v>
      </c>
      <c r="AF539" s="1">
        <v>1.3336493633687496E-2</v>
      </c>
      <c r="AG539" s="1">
        <v>7.3124179616570473E-3</v>
      </c>
      <c r="AH539" s="1">
        <v>1</v>
      </c>
      <c r="AI539" s="1">
        <v>0</v>
      </c>
      <c r="AJ539" s="1">
        <v>2</v>
      </c>
      <c r="AK539" s="1">
        <v>0</v>
      </c>
      <c r="AL539" s="1">
        <v>1</v>
      </c>
      <c r="AM539" s="1">
        <v>0.18999999761581421</v>
      </c>
      <c r="AN539" s="1">
        <v>111115</v>
      </c>
      <c r="AO539">
        <f t="shared" si="232"/>
        <v>0.43920112370320868</v>
      </c>
      <c r="AP539">
        <f t="shared" si="233"/>
        <v>1.9248783288604917E-4</v>
      </c>
      <c r="AQ539">
        <f t="shared" si="234"/>
        <v>307.75219955444334</v>
      </c>
      <c r="AR539">
        <f t="shared" si="235"/>
        <v>308.27200546264646</v>
      </c>
      <c r="AS539">
        <f t="shared" si="236"/>
        <v>2.2989959949851535E-2</v>
      </c>
      <c r="AT539">
        <f t="shared" si="237"/>
        <v>-1.595094355846895E-2</v>
      </c>
      <c r="AU539">
        <f t="shared" si="238"/>
        <v>5.520236294474846</v>
      </c>
      <c r="AV539">
        <f t="shared" si="239"/>
        <v>54.493197210331324</v>
      </c>
      <c r="AW539">
        <f t="shared" si="240"/>
        <v>41.207828290958766</v>
      </c>
      <c r="AX539">
        <f t="shared" si="241"/>
        <v>34.602199554443359</v>
      </c>
      <c r="AY539">
        <f t="shared" si="242"/>
        <v>5.5251289137862232</v>
      </c>
      <c r="AZ539">
        <f t="shared" si="243"/>
        <v>4.5128453971847778E-3</v>
      </c>
      <c r="BA539">
        <f t="shared" si="244"/>
        <v>1.3458262581132658</v>
      </c>
      <c r="BB539">
        <f t="shared" si="245"/>
        <v>4.1793026556729576</v>
      </c>
      <c r="BC539">
        <f t="shared" si="246"/>
        <v>2.821036725254062E-3</v>
      </c>
      <c r="BD539">
        <f t="shared" si="247"/>
        <v>125.15104064210786</v>
      </c>
      <c r="BE539">
        <f t="shared" si="248"/>
        <v>2.973961486542211</v>
      </c>
      <c r="BF539">
        <f t="shared" si="249"/>
        <v>21.825380011170413</v>
      </c>
      <c r="BG539">
        <f t="shared" si="250"/>
        <v>416.34357138718633</v>
      </c>
      <c r="BH539">
        <f t="shared" si="251"/>
        <v>-1.2959553252309892E-3</v>
      </c>
    </row>
    <row r="540" spans="1:60" x14ac:dyDescent="0.25">
      <c r="A540" s="1">
        <v>191</v>
      </c>
      <c r="B540" s="1" t="s">
        <v>602</v>
      </c>
      <c r="C540" s="1">
        <v>21050.499999765307</v>
      </c>
      <c r="D540" s="1">
        <v>1</v>
      </c>
      <c r="E540">
        <f t="shared" si="224"/>
        <v>-2.7459806489511611</v>
      </c>
      <c r="F540">
        <f t="shared" si="225"/>
        <v>4.6040965467619363E-3</v>
      </c>
      <c r="G540">
        <f t="shared" si="226"/>
        <v>1312.3114463201157</v>
      </c>
      <c r="H540">
        <f t="shared" si="227"/>
        <v>0.19575064579383278</v>
      </c>
      <c r="I540">
        <f t="shared" si="228"/>
        <v>4.1664869297231419</v>
      </c>
      <c r="J540">
        <f t="shared" si="229"/>
        <v>34.564125571525537</v>
      </c>
      <c r="K540" s="1">
        <v>13.670000076293945</v>
      </c>
      <c r="L540">
        <f t="shared" si="230"/>
        <v>2</v>
      </c>
      <c r="M540" s="1">
        <v>0.5</v>
      </c>
      <c r="N540">
        <f t="shared" si="231"/>
        <v>3.6</v>
      </c>
      <c r="O540" s="1">
        <v>35.114692687988281</v>
      </c>
      <c r="P540" s="1">
        <v>34.579715728759766</v>
      </c>
      <c r="Q540" s="1">
        <v>35.083404541015625</v>
      </c>
      <c r="R540" s="1">
        <v>409.77029418945312</v>
      </c>
      <c r="S540" s="1">
        <v>415.83697509765625</v>
      </c>
      <c r="T540" s="1">
        <v>12.856860160827637</v>
      </c>
      <c r="U540" s="1">
        <v>13.296616554260254</v>
      </c>
      <c r="V540" s="1">
        <v>22.914281845092773</v>
      </c>
      <c r="W540" s="1">
        <v>23.690769195556641</v>
      </c>
      <c r="X540" s="1">
        <v>600.4075927734375</v>
      </c>
      <c r="Y540" s="1">
        <v>0.10148394852876663</v>
      </c>
      <c r="Z540" s="1">
        <v>0.10682521015405655</v>
      </c>
      <c r="AA540" s="1">
        <v>101.30169677734375</v>
      </c>
      <c r="AB540" s="1">
        <v>1.8106050491333008</v>
      </c>
      <c r="AC540" s="1">
        <v>-0.12010560929775238</v>
      </c>
      <c r="AD540" s="1">
        <v>2.7714075520634651E-2</v>
      </c>
      <c r="AE540" s="1">
        <v>7.2949300520122051E-3</v>
      </c>
      <c r="AF540" s="1">
        <v>1.3336493633687496E-2</v>
      </c>
      <c r="AG540" s="1">
        <v>7.3124179616570473E-3</v>
      </c>
      <c r="AH540" s="1">
        <v>1</v>
      </c>
      <c r="AI540" s="1">
        <v>0</v>
      </c>
      <c r="AJ540" s="1">
        <v>2</v>
      </c>
      <c r="AK540" s="1">
        <v>0</v>
      </c>
      <c r="AL540" s="1">
        <v>1</v>
      </c>
      <c r="AM540" s="1">
        <v>0.18999999761581421</v>
      </c>
      <c r="AN540" s="1">
        <v>111115</v>
      </c>
      <c r="AO540">
        <f t="shared" si="232"/>
        <v>0.43921550067482745</v>
      </c>
      <c r="AP540">
        <f t="shared" si="233"/>
        <v>1.9575064579383279E-4</v>
      </c>
      <c r="AQ540">
        <f t="shared" si="234"/>
        <v>307.72971572875974</v>
      </c>
      <c r="AR540">
        <f t="shared" si="235"/>
        <v>308.26469268798826</v>
      </c>
      <c r="AS540">
        <f t="shared" si="236"/>
        <v>2.0296789674579596E-2</v>
      </c>
      <c r="AT540">
        <f t="shared" si="237"/>
        <v>-1.5590157234226415E-2</v>
      </c>
      <c r="AU540">
        <f t="shared" si="238"/>
        <v>5.5134567480674237</v>
      </c>
      <c r="AV540">
        <f t="shared" si="239"/>
        <v>54.426104630663161</v>
      </c>
      <c r="AW540">
        <f t="shared" si="240"/>
        <v>41.129488076402907</v>
      </c>
      <c r="AX540">
        <f t="shared" si="241"/>
        <v>34.579715728759766</v>
      </c>
      <c r="AY540">
        <f t="shared" si="242"/>
        <v>5.5182335565418636</v>
      </c>
      <c r="AZ540">
        <f t="shared" si="243"/>
        <v>4.5982158163282629E-3</v>
      </c>
      <c r="BA540">
        <f t="shared" si="244"/>
        <v>1.3469698183442815</v>
      </c>
      <c r="BB540">
        <f t="shared" si="245"/>
        <v>4.1712637381975819</v>
      </c>
      <c r="BC540">
        <f t="shared" si="246"/>
        <v>2.8744126541353117E-3</v>
      </c>
      <c r="BD540">
        <f t="shared" si="247"/>
        <v>132.93937621255779</v>
      </c>
      <c r="BE540">
        <f t="shared" si="248"/>
        <v>3.1558315515639968</v>
      </c>
      <c r="BF540">
        <f t="shared" si="249"/>
        <v>21.881925650649613</v>
      </c>
      <c r="BG540">
        <f t="shared" si="250"/>
        <v>416.86671784101293</v>
      </c>
      <c r="BH540">
        <f t="shared" si="251"/>
        <v>-1.4414042145093568E-3</v>
      </c>
    </row>
    <row r="541" spans="1:60" x14ac:dyDescent="0.25">
      <c r="A541" s="1">
        <v>192</v>
      </c>
      <c r="B541" s="1" t="s">
        <v>603</v>
      </c>
      <c r="C541" s="1">
        <v>21055.999999642372</v>
      </c>
      <c r="D541" s="1">
        <v>1</v>
      </c>
      <c r="E541">
        <f t="shared" si="224"/>
        <v>-2.7661344076193348</v>
      </c>
      <c r="F541">
        <f t="shared" si="225"/>
        <v>4.6525131019986982E-3</v>
      </c>
      <c r="G541">
        <f t="shared" si="226"/>
        <v>1309.4692618088209</v>
      </c>
      <c r="H541">
        <f t="shared" si="227"/>
        <v>0.19760063973298739</v>
      </c>
      <c r="I541">
        <f t="shared" si="228"/>
        <v>4.1622124914742642</v>
      </c>
      <c r="J541">
        <f t="shared" si="229"/>
        <v>34.552611840540749</v>
      </c>
      <c r="K541" s="1">
        <v>13.670000076293945</v>
      </c>
      <c r="L541">
        <f t="shared" si="230"/>
        <v>2</v>
      </c>
      <c r="M541" s="1">
        <v>0.5</v>
      </c>
      <c r="N541">
        <f t="shared" si="231"/>
        <v>3.6</v>
      </c>
      <c r="O541" s="1">
        <v>35.109657287597656</v>
      </c>
      <c r="P541" s="1">
        <v>34.568191528320313</v>
      </c>
      <c r="Q541" s="1">
        <v>35.073966979980469</v>
      </c>
      <c r="R541" s="1">
        <v>409.71768188476562</v>
      </c>
      <c r="S541" s="1">
        <v>415.82861328125</v>
      </c>
      <c r="T541" s="1">
        <v>12.860084533691406</v>
      </c>
      <c r="U541" s="1">
        <v>13.304001808166504</v>
      </c>
      <c r="V541" s="1">
        <v>22.923276901245117</v>
      </c>
      <c r="W541" s="1">
        <v>23.711698532104492</v>
      </c>
      <c r="X541" s="1">
        <v>600.39654541015625</v>
      </c>
      <c r="Y541" s="1">
        <v>0.110086590051651</v>
      </c>
      <c r="Z541" s="1">
        <v>0.11588062345981598</v>
      </c>
      <c r="AA541" s="1">
        <v>101.3017578125</v>
      </c>
      <c r="AB541" s="1">
        <v>1.8106050491333008</v>
      </c>
      <c r="AC541" s="1">
        <v>-0.12010560929775238</v>
      </c>
      <c r="AD541" s="1">
        <v>2.7714075520634651E-2</v>
      </c>
      <c r="AE541" s="1">
        <v>7.2949300520122051E-3</v>
      </c>
      <c r="AF541" s="1">
        <v>1.3336493633687496E-2</v>
      </c>
      <c r="AG541" s="1">
        <v>7.3124179616570473E-3</v>
      </c>
      <c r="AH541" s="1">
        <v>1</v>
      </c>
      <c r="AI541" s="1">
        <v>0</v>
      </c>
      <c r="AJ541" s="1">
        <v>2</v>
      </c>
      <c r="AK541" s="1">
        <v>0</v>
      </c>
      <c r="AL541" s="1">
        <v>1</v>
      </c>
      <c r="AM541" s="1">
        <v>0.18999999761581421</v>
      </c>
      <c r="AN541" s="1">
        <v>111115</v>
      </c>
      <c r="AO541">
        <f t="shared" si="232"/>
        <v>0.43920741920941436</v>
      </c>
      <c r="AP541">
        <f t="shared" si="233"/>
        <v>1.976006397329874E-4</v>
      </c>
      <c r="AQ541">
        <f t="shared" si="234"/>
        <v>307.71819152832029</v>
      </c>
      <c r="AR541">
        <f t="shared" si="235"/>
        <v>308.25965728759763</v>
      </c>
      <c r="AS541">
        <f t="shared" si="236"/>
        <v>2.20173181810841E-2</v>
      </c>
      <c r="AT541">
        <f t="shared" si="237"/>
        <v>-1.5579687779564233E-2</v>
      </c>
      <c r="AU541">
        <f t="shared" si="238"/>
        <v>5.5099312605822091</v>
      </c>
      <c r="AV541">
        <f t="shared" si="239"/>
        <v>54.391269999288383</v>
      </c>
      <c r="AW541">
        <f t="shared" si="240"/>
        <v>41.087268191121879</v>
      </c>
      <c r="AX541">
        <f t="shared" si="241"/>
        <v>34.568191528320313</v>
      </c>
      <c r="AY541">
        <f t="shared" si="242"/>
        <v>5.5147022065008402</v>
      </c>
      <c r="AZ541">
        <f t="shared" si="243"/>
        <v>4.6465081186929311E-3</v>
      </c>
      <c r="BA541">
        <f t="shared" si="244"/>
        <v>1.3477187691079453</v>
      </c>
      <c r="BB541">
        <f t="shared" si="245"/>
        <v>4.1669834373928953</v>
      </c>
      <c r="BC541">
        <f t="shared" si="246"/>
        <v>2.9046064880467125E-3</v>
      </c>
      <c r="BD541">
        <f t="shared" si="247"/>
        <v>132.65153802267034</v>
      </c>
      <c r="BE541">
        <f t="shared" si="248"/>
        <v>3.1490600213293831</v>
      </c>
      <c r="BF541">
        <f t="shared" si="249"/>
        <v>21.914293859170453</v>
      </c>
      <c r="BG541">
        <f t="shared" si="250"/>
        <v>416.86591368410723</v>
      </c>
      <c r="BH541">
        <f t="shared" si="251"/>
        <v>-1.4541338179179487E-3</v>
      </c>
    </row>
    <row r="542" spans="1:60" x14ac:dyDescent="0.25">
      <c r="A542" s="1">
        <v>193</v>
      </c>
      <c r="B542" s="1" t="s">
        <v>604</v>
      </c>
      <c r="C542" s="1">
        <v>21060.999999530613</v>
      </c>
      <c r="D542" s="1">
        <v>1</v>
      </c>
      <c r="E542">
        <f t="shared" si="224"/>
        <v>-2.7655551825319127</v>
      </c>
      <c r="F542">
        <f t="shared" si="225"/>
        <v>4.6994172498572209E-3</v>
      </c>
      <c r="G542">
        <f t="shared" si="226"/>
        <v>1300.1561146498873</v>
      </c>
      <c r="H542">
        <f t="shared" si="227"/>
        <v>0.19937494766590247</v>
      </c>
      <c r="I542">
        <f t="shared" si="228"/>
        <v>4.1577935099356598</v>
      </c>
      <c r="J542">
        <f t="shared" si="229"/>
        <v>34.53973056672244</v>
      </c>
      <c r="K542" s="1">
        <v>13.670000076293945</v>
      </c>
      <c r="L542">
        <f t="shared" si="230"/>
        <v>2</v>
      </c>
      <c r="M542" s="1">
        <v>0.5</v>
      </c>
      <c r="N542">
        <f t="shared" si="231"/>
        <v>3.6</v>
      </c>
      <c r="O542" s="1">
        <v>35.102573394775391</v>
      </c>
      <c r="P542" s="1">
        <v>34.555362701416016</v>
      </c>
      <c r="Q542" s="1">
        <v>35.070041656494141</v>
      </c>
      <c r="R542" s="1">
        <v>409.7196044921875</v>
      </c>
      <c r="S542" s="1">
        <v>415.82754516601562</v>
      </c>
      <c r="T542" s="1">
        <v>12.860824584960937</v>
      </c>
      <c r="U542" s="1">
        <v>13.30872631072998</v>
      </c>
      <c r="V542" s="1">
        <v>22.932878494262695</v>
      </c>
      <c r="W542" s="1">
        <v>23.729660034179687</v>
      </c>
      <c r="X542" s="1">
        <v>600.39581298828125</v>
      </c>
      <c r="Y542" s="1">
        <v>0.11159215867519379</v>
      </c>
      <c r="Z542" s="1">
        <v>0.11746542900800705</v>
      </c>
      <c r="AA542" s="1">
        <v>101.30164337158203</v>
      </c>
      <c r="AB542" s="1">
        <v>1.8106050491333008</v>
      </c>
      <c r="AC542" s="1">
        <v>-0.12010560929775238</v>
      </c>
      <c r="AD542" s="1">
        <v>2.7714075520634651E-2</v>
      </c>
      <c r="AE542" s="1">
        <v>7.2949300520122051E-3</v>
      </c>
      <c r="AF542" s="1">
        <v>1.3336493633687496E-2</v>
      </c>
      <c r="AG542" s="1">
        <v>7.3124179616570473E-3</v>
      </c>
      <c r="AH542" s="1">
        <v>1</v>
      </c>
      <c r="AI542" s="1">
        <v>0</v>
      </c>
      <c r="AJ542" s="1">
        <v>2</v>
      </c>
      <c r="AK542" s="1">
        <v>0</v>
      </c>
      <c r="AL542" s="1">
        <v>1</v>
      </c>
      <c r="AM542" s="1">
        <v>0.18999999761581421</v>
      </c>
      <c r="AN542" s="1">
        <v>111115</v>
      </c>
      <c r="AO542">
        <f t="shared" si="232"/>
        <v>0.43920688342165215</v>
      </c>
      <c r="AP542">
        <f t="shared" si="233"/>
        <v>1.9937494766590248E-4</v>
      </c>
      <c r="AQ542">
        <f t="shared" si="234"/>
        <v>307.70536270141599</v>
      </c>
      <c r="AR542">
        <f t="shared" si="235"/>
        <v>308.25257339477537</v>
      </c>
      <c r="AS542">
        <f t="shared" si="236"/>
        <v>2.2318431231461933E-2</v>
      </c>
      <c r="AT542">
        <f t="shared" si="237"/>
        <v>-1.5632134693578478E-2</v>
      </c>
      <c r="AU542">
        <f t="shared" si="238"/>
        <v>5.5059893563952187</v>
      </c>
      <c r="AV542">
        <f t="shared" si="239"/>
        <v>54.352418905968158</v>
      </c>
      <c r="AW542">
        <f t="shared" si="240"/>
        <v>41.043692595238177</v>
      </c>
      <c r="AX542">
        <f t="shared" si="241"/>
        <v>34.555362701416016</v>
      </c>
      <c r="AY542">
        <f t="shared" si="242"/>
        <v>5.5107733919056257</v>
      </c>
      <c r="AZ542">
        <f t="shared" si="243"/>
        <v>4.6932906578915851E-3</v>
      </c>
      <c r="BA542">
        <f t="shared" si="244"/>
        <v>1.3481958464595591</v>
      </c>
      <c r="BB542">
        <f t="shared" si="245"/>
        <v>4.1625775454460667</v>
      </c>
      <c r="BC542">
        <f t="shared" si="246"/>
        <v>2.9338564826199036E-3</v>
      </c>
      <c r="BD542">
        <f t="shared" si="247"/>
        <v>131.70795105364459</v>
      </c>
      <c r="BE542">
        <f t="shared" si="248"/>
        <v>3.1266714525388428</v>
      </c>
      <c r="BF542">
        <f t="shared" si="249"/>
        <v>21.943746401286603</v>
      </c>
      <c r="BG542">
        <f t="shared" si="250"/>
        <v>416.86462835946509</v>
      </c>
      <c r="BH542">
        <f t="shared" si="251"/>
        <v>-1.4557877415282566E-3</v>
      </c>
    </row>
    <row r="543" spans="1:60" x14ac:dyDescent="0.25">
      <c r="A543" s="1">
        <v>194</v>
      </c>
      <c r="B543" s="1" t="s">
        <v>605</v>
      </c>
      <c r="C543" s="1">
        <v>21065.999999418855</v>
      </c>
      <c r="D543" s="1">
        <v>1</v>
      </c>
      <c r="E543">
        <f t="shared" si="224"/>
        <v>-2.7210838908805672</v>
      </c>
      <c r="F543">
        <f t="shared" si="225"/>
        <v>4.7418994703722749E-3</v>
      </c>
      <c r="G543">
        <f t="shared" si="226"/>
        <v>1277.5306999877548</v>
      </c>
      <c r="H543">
        <f t="shared" si="227"/>
        <v>0.20100497605078493</v>
      </c>
      <c r="I543">
        <f t="shared" si="228"/>
        <v>4.1543142716433259</v>
      </c>
      <c r="J543">
        <f t="shared" si="229"/>
        <v>34.52974737220309</v>
      </c>
      <c r="K543" s="1">
        <v>13.670000076293945</v>
      </c>
      <c r="L543">
        <f t="shared" si="230"/>
        <v>2</v>
      </c>
      <c r="M543" s="1">
        <v>0.5</v>
      </c>
      <c r="N543">
        <f t="shared" si="231"/>
        <v>3.6</v>
      </c>
      <c r="O543" s="1">
        <v>35.096343994140625</v>
      </c>
      <c r="P543" s="1">
        <v>34.545642852783203</v>
      </c>
      <c r="Q543" s="1">
        <v>35.073001861572266</v>
      </c>
      <c r="R543" s="1">
        <v>409.8377685546875</v>
      </c>
      <c r="S543" s="1">
        <v>415.84304809570312</v>
      </c>
      <c r="T543" s="1">
        <v>12.861429214477539</v>
      </c>
      <c r="U543" s="1">
        <v>13.31300163269043</v>
      </c>
      <c r="V543" s="1">
        <v>22.942104339599609</v>
      </c>
      <c r="W543" s="1">
        <v>23.74616813659668</v>
      </c>
      <c r="X543" s="1">
        <v>600.38153076171875</v>
      </c>
      <c r="Y543" s="1">
        <v>9.5603510737419128E-2</v>
      </c>
      <c r="Z543" s="1">
        <v>0.10063527524471283</v>
      </c>
      <c r="AA543" s="1">
        <v>101.30110168457031</v>
      </c>
      <c r="AB543" s="1">
        <v>1.8106050491333008</v>
      </c>
      <c r="AC543" s="1">
        <v>-0.12010560929775238</v>
      </c>
      <c r="AD543" s="1">
        <v>2.7714075520634651E-2</v>
      </c>
      <c r="AE543" s="1">
        <v>7.2949300520122051E-3</v>
      </c>
      <c r="AF543" s="1">
        <v>1.3336493633687496E-2</v>
      </c>
      <c r="AG543" s="1">
        <v>7.3124179616570473E-3</v>
      </c>
      <c r="AH543" s="1">
        <v>1</v>
      </c>
      <c r="AI543" s="1">
        <v>0</v>
      </c>
      <c r="AJ543" s="1">
        <v>2</v>
      </c>
      <c r="AK543" s="1">
        <v>0</v>
      </c>
      <c r="AL543" s="1">
        <v>1</v>
      </c>
      <c r="AM543" s="1">
        <v>0.18999999761581421</v>
      </c>
      <c r="AN543" s="1">
        <v>111115</v>
      </c>
      <c r="AO543">
        <f t="shared" si="232"/>
        <v>0.43919643556028953</v>
      </c>
      <c r="AP543">
        <f t="shared" si="233"/>
        <v>2.0100497605078494E-4</v>
      </c>
      <c r="AQ543">
        <f t="shared" si="234"/>
        <v>307.69564285278318</v>
      </c>
      <c r="AR543">
        <f t="shared" si="235"/>
        <v>308.2463439941406</v>
      </c>
      <c r="AS543">
        <f t="shared" si="236"/>
        <v>1.9120702056562244E-2</v>
      </c>
      <c r="AT543">
        <f t="shared" si="237"/>
        <v>-1.5895480580111997E-2</v>
      </c>
      <c r="AU543">
        <f t="shared" si="238"/>
        <v>5.5029360037633497</v>
      </c>
      <c r="AV543">
        <f t="shared" si="239"/>
        <v>54.322568187839657</v>
      </c>
      <c r="AW543">
        <f t="shared" si="240"/>
        <v>41.009566555149227</v>
      </c>
      <c r="AX543">
        <f t="shared" si="241"/>
        <v>34.545642852783203</v>
      </c>
      <c r="AY543">
        <f t="shared" si="242"/>
        <v>5.5077983190143902</v>
      </c>
      <c r="AZ543">
        <f t="shared" si="243"/>
        <v>4.7356616838082994E-3</v>
      </c>
      <c r="BA543">
        <f t="shared" si="244"/>
        <v>1.3486217321200238</v>
      </c>
      <c r="BB543">
        <f t="shared" si="245"/>
        <v>4.1591765868943664</v>
      </c>
      <c r="BC543">
        <f t="shared" si="246"/>
        <v>2.960348347153593E-3</v>
      </c>
      <c r="BD543">
        <f t="shared" si="247"/>
        <v>129.41526734461985</v>
      </c>
      <c r="BE543">
        <f t="shared" si="248"/>
        <v>3.0721463442470265</v>
      </c>
      <c r="BF543">
        <f t="shared" si="249"/>
        <v>21.967742285832625</v>
      </c>
      <c r="BG543">
        <f t="shared" si="250"/>
        <v>416.86345455478335</v>
      </c>
      <c r="BH543">
        <f t="shared" si="251"/>
        <v>-1.4339484308317882E-3</v>
      </c>
    </row>
    <row r="544" spans="1:60" x14ac:dyDescent="0.25">
      <c r="A544" s="1" t="s">
        <v>9</v>
      </c>
      <c r="B544" s="1" t="s">
        <v>606</v>
      </c>
    </row>
    <row r="545" spans="1:60" x14ac:dyDescent="0.25">
      <c r="A545" s="1" t="s">
        <v>9</v>
      </c>
      <c r="B545" s="1" t="s">
        <v>607</v>
      </c>
    </row>
    <row r="546" spans="1:60" x14ac:dyDescent="0.25">
      <c r="A546" s="1" t="s">
        <v>9</v>
      </c>
      <c r="B546" s="1" t="s">
        <v>608</v>
      </c>
    </row>
    <row r="547" spans="1:60" x14ac:dyDescent="0.25">
      <c r="A547" s="1" t="s">
        <v>9</v>
      </c>
      <c r="B547" s="1" t="s">
        <v>609</v>
      </c>
    </row>
    <row r="548" spans="1:60" x14ac:dyDescent="0.25">
      <c r="A548" s="1" t="s">
        <v>9</v>
      </c>
      <c r="B548" s="1" t="s">
        <v>610</v>
      </c>
    </row>
    <row r="549" spans="1:60" x14ac:dyDescent="0.25">
      <c r="A549" s="1" t="s">
        <v>9</v>
      </c>
      <c r="B549" s="1" t="s">
        <v>611</v>
      </c>
    </row>
    <row r="550" spans="1:60" x14ac:dyDescent="0.25">
      <c r="A550" s="1" t="s">
        <v>9</v>
      </c>
      <c r="B550" s="1" t="s">
        <v>612</v>
      </c>
    </row>
    <row r="551" spans="1:60" x14ac:dyDescent="0.25">
      <c r="A551" s="1" t="s">
        <v>9</v>
      </c>
      <c r="B551" s="1" t="s">
        <v>613</v>
      </c>
    </row>
    <row r="552" spans="1:60" x14ac:dyDescent="0.25">
      <c r="A552" s="1" t="s">
        <v>9</v>
      </c>
      <c r="B552" s="1" t="s">
        <v>614</v>
      </c>
    </row>
    <row r="553" spans="1:60" x14ac:dyDescent="0.25">
      <c r="A553" s="1">
        <v>195</v>
      </c>
      <c r="B553" s="1" t="s">
        <v>615</v>
      </c>
      <c r="C553" s="1">
        <v>21353.499999988824</v>
      </c>
      <c r="D553" s="1">
        <v>1</v>
      </c>
      <c r="E553">
        <f>(R553-S553*(1000-T553)/(1000-U553))*AO553</f>
        <v>-1.9791713755665175</v>
      </c>
      <c r="F553">
        <f>IF(AZ553&lt;&gt;0,1/(1/AZ553-1/N553),0)</f>
        <v>6.5879854611556E-3</v>
      </c>
      <c r="G553">
        <f>((BC553-AP553/2)*S553-E553)/(BC553+AP553/2)</f>
        <v>855.24244614331724</v>
      </c>
      <c r="H553">
        <f>AP553*1000</f>
        <v>0.27483039846892982</v>
      </c>
      <c r="I553">
        <f>(AU553-BA553)</f>
        <v>4.0890213966738242</v>
      </c>
      <c r="J553">
        <f>(P553+AT553*D553)</f>
        <v>34.521763854216566</v>
      </c>
      <c r="K553" s="1">
        <v>19.75</v>
      </c>
      <c r="L553">
        <f>(K553*AI553+AJ553)</f>
        <v>2</v>
      </c>
      <c r="M553" s="1">
        <v>0.5</v>
      </c>
      <c r="N553">
        <f>L553*(M553+1)*(M553+1)/(M553*M553+1)</f>
        <v>3.6</v>
      </c>
      <c r="O553" s="1">
        <v>35.098903656005859</v>
      </c>
      <c r="P553" s="1">
        <v>34.566642761230469</v>
      </c>
      <c r="Q553" s="1">
        <v>35.084339141845703</v>
      </c>
      <c r="R553" s="1">
        <v>410.18405151367187</v>
      </c>
      <c r="S553" s="1">
        <v>416.31808471679687</v>
      </c>
      <c r="T553" s="1">
        <v>13.042808532714844</v>
      </c>
      <c r="U553" s="1">
        <v>13.93425464630127</v>
      </c>
      <c r="V553" s="1">
        <v>23.314014434814453</v>
      </c>
      <c r="W553" s="1">
        <v>24.850017547607422</v>
      </c>
      <c r="X553" s="1">
        <v>600.4027099609375</v>
      </c>
      <c r="Y553" s="1">
        <v>8.5493512451648712E-2</v>
      </c>
      <c r="Z553" s="1">
        <v>8.9993171393871307E-2</v>
      </c>
      <c r="AA553" s="1">
        <v>101.29525756835937</v>
      </c>
      <c r="AB553" s="1">
        <v>1.6452226638793945</v>
      </c>
      <c r="AC553" s="1">
        <v>-0.14223308861255646</v>
      </c>
      <c r="AD553" s="1">
        <v>2.0350337028503418E-2</v>
      </c>
      <c r="AE553" s="1">
        <v>7.7484296634793282E-3</v>
      </c>
      <c r="AF553" s="1">
        <v>1.0136459022760391E-2</v>
      </c>
      <c r="AG553" s="1">
        <v>7.6983082108199596E-3</v>
      </c>
      <c r="AH553" s="1">
        <v>0.66666668653488159</v>
      </c>
      <c r="AI553" s="1">
        <v>0</v>
      </c>
      <c r="AJ553" s="1">
        <v>2</v>
      </c>
      <c r="AK553" s="1">
        <v>0</v>
      </c>
      <c r="AL553" s="1">
        <v>1</v>
      </c>
      <c r="AM553" s="1">
        <v>0.18999999761581421</v>
      </c>
      <c r="AN553" s="1">
        <v>111115</v>
      </c>
      <c r="AO553">
        <f>X553*0.000001/(K553*0.0001)</f>
        <v>0.3040013721321202</v>
      </c>
      <c r="AP553">
        <f>(U553-T553)/(1000-U553)*AO553</f>
        <v>2.7483039846892983E-4</v>
      </c>
      <c r="AQ553">
        <f>(P553+273.15)</f>
        <v>307.71664276123045</v>
      </c>
      <c r="AR553">
        <f>(O553+273.15)</f>
        <v>308.24890365600584</v>
      </c>
      <c r="AS553">
        <f>(Y553*AK553+Z553*AL553)*AM553</f>
        <v>1.7098702350275108E-2</v>
      </c>
      <c r="AT553">
        <f>((AS553+0.00000010773*(AR553^4-AQ553^4))-AP553*44100)/(L553*0.92*2*29.3+0.00000043092*AQ553^3)</f>
        <v>-4.4878907013904151E-2</v>
      </c>
      <c r="AU553">
        <f>0.61365*EXP(17.502*J553/(240.97+J553))</f>
        <v>5.5004953100940197</v>
      </c>
      <c r="AV553">
        <f>AU553*1000/AA553</f>
        <v>54.301607421077883</v>
      </c>
      <c r="AW553">
        <f>(AV553-U553)</f>
        <v>40.367352774776613</v>
      </c>
      <c r="AX553">
        <f>IF(D553,P553,(O553+P553)/2)</f>
        <v>34.566642761230469</v>
      </c>
      <c r="AY553">
        <f>0.61365*EXP(17.502*AX553/(240.97+AX553))</f>
        <v>5.5142277690256547</v>
      </c>
      <c r="AZ553">
        <f>IF(AW553&lt;&gt;0,(1000-(AV553+U553)/2)/AW553*AP553,0)</f>
        <v>6.5759514964744779E-3</v>
      </c>
      <c r="BA553">
        <f>U553*AA553/1000</f>
        <v>1.4114739134201955</v>
      </c>
      <c r="BB553">
        <f>(AY553-BA553)</f>
        <v>4.1027538556054592</v>
      </c>
      <c r="BC553">
        <f>1/(1.6/F553+1.37/N553)</f>
        <v>4.1110491703290229E-3</v>
      </c>
      <c r="BD553">
        <f>G553*AA553*0.001</f>
        <v>86.632003865481039</v>
      </c>
      <c r="BE553">
        <f>G553/S553</f>
        <v>2.0543004917144101</v>
      </c>
      <c r="BF553">
        <f>(1-AP553*AA553/AU553/F553)*100</f>
        <v>23.175551755567326</v>
      </c>
      <c r="BG553">
        <f>(S553-E553/(N553/1.35))</f>
        <v>417.06027398263433</v>
      </c>
      <c r="BH553">
        <f>E553*BF553/100/BG553</f>
        <v>-1.0998023909006755E-3</v>
      </c>
    </row>
    <row r="554" spans="1:60" x14ac:dyDescent="0.25">
      <c r="A554" s="1">
        <v>196</v>
      </c>
      <c r="B554" s="1" t="s">
        <v>616</v>
      </c>
      <c r="C554" s="1">
        <v>21358.499999877065</v>
      </c>
      <c r="D554" s="1">
        <v>1</v>
      </c>
      <c r="E554">
        <f>(R554-S554*(1000-T554)/(1000-U554))*AO554</f>
        <v>-1.9254045002119151</v>
      </c>
      <c r="F554">
        <f>IF(AZ554&lt;&gt;0,1/(1/AZ554-1/N554),0)</f>
        <v>6.5584019060316466E-3</v>
      </c>
      <c r="G554">
        <f>((BC554-AP554/2)*S554-E554)/(BC554+AP554/2)</f>
        <v>844.660247959353</v>
      </c>
      <c r="H554">
        <f>AP554*1000</f>
        <v>0.2729074863716226</v>
      </c>
      <c r="I554">
        <f>(AU554-BA554)</f>
        <v>4.0788093571852873</v>
      </c>
      <c r="J554">
        <f>(P554+AT554*D554)</f>
        <v>34.49542751922224</v>
      </c>
      <c r="K554" s="1">
        <v>19.75</v>
      </c>
      <c r="L554">
        <f>(K554*AI554+AJ554)</f>
        <v>2</v>
      </c>
      <c r="M554" s="1">
        <v>0.5</v>
      </c>
      <c r="N554">
        <f>L554*(M554+1)*(M554+1)/(M554*M554+1)</f>
        <v>3.6</v>
      </c>
      <c r="O554" s="1">
        <v>35.095539093017578</v>
      </c>
      <c r="P554" s="1">
        <v>34.536903381347656</v>
      </c>
      <c r="Q554" s="1">
        <v>35.086406707763672</v>
      </c>
      <c r="R554" s="1">
        <v>410.28262329101562</v>
      </c>
      <c r="S554" s="1">
        <v>416.2425537109375</v>
      </c>
      <c r="T554" s="1">
        <v>13.070474624633789</v>
      </c>
      <c r="U554" s="1">
        <v>13.955673217773438</v>
      </c>
      <c r="V554" s="1">
        <v>23.368314743041992</v>
      </c>
      <c r="W554" s="1">
        <v>24.890384674072266</v>
      </c>
      <c r="X554" s="1">
        <v>600.39666748046875</v>
      </c>
      <c r="Y554" s="1">
        <v>5.6098770350217819E-2</v>
      </c>
      <c r="Z554" s="1">
        <v>5.9051338583230972E-2</v>
      </c>
      <c r="AA554" s="1">
        <v>101.29508972167969</v>
      </c>
      <c r="AB554" s="1">
        <v>1.6452226638793945</v>
      </c>
      <c r="AC554" s="1">
        <v>-0.14223308861255646</v>
      </c>
      <c r="AD554" s="1">
        <v>2.0350337028503418E-2</v>
      </c>
      <c r="AE554" s="1">
        <v>7.7484296634793282E-3</v>
      </c>
      <c r="AF554" s="1">
        <v>1.0136459022760391E-2</v>
      </c>
      <c r="AG554" s="1">
        <v>7.6983082108199596E-3</v>
      </c>
      <c r="AH554" s="1">
        <v>0.66666668653488159</v>
      </c>
      <c r="AI554" s="1">
        <v>0</v>
      </c>
      <c r="AJ554" s="1">
        <v>2</v>
      </c>
      <c r="AK554" s="1">
        <v>0</v>
      </c>
      <c r="AL554" s="1">
        <v>1</v>
      </c>
      <c r="AM554" s="1">
        <v>0.18999999761581421</v>
      </c>
      <c r="AN554" s="1">
        <v>111115</v>
      </c>
      <c r="AO554">
        <f>X554*0.000001/(K554*0.0001)</f>
        <v>0.30399831264833854</v>
      </c>
      <c r="AP554">
        <f>(U554-T554)/(1000-U554)*AO554</f>
        <v>2.7290748637162258E-4</v>
      </c>
      <c r="AQ554">
        <f>(P554+273.15)</f>
        <v>307.68690338134763</v>
      </c>
      <c r="AR554">
        <f>(O554+273.15)</f>
        <v>308.24553909301756</v>
      </c>
      <c r="AS554">
        <f>(Y554*AK554+Z554*AL554)*AM554</f>
        <v>1.1219754190024522E-2</v>
      </c>
      <c r="AT554">
        <f>((AS554+0.00000010773*(AR554^4-AQ554^4))-AP554*44100)/(L554*0.92*2*29.3+0.00000043092*AQ554^3)</f>
        <v>-4.1475862125417061E-2</v>
      </c>
      <c r="AU554">
        <f>0.61365*EXP(17.502*J554/(240.97+J554))</f>
        <v>5.4924505279060893</v>
      </c>
      <c r="AV554">
        <f>AU554*1000/AA554</f>
        <v>54.222278128162486</v>
      </c>
      <c r="AW554">
        <f>(AV554-U554)</f>
        <v>40.266604910389049</v>
      </c>
      <c r="AX554">
        <f>IF(D554,P554,(O554+P554)/2)</f>
        <v>34.536903381347656</v>
      </c>
      <c r="AY554">
        <f>0.61365*EXP(17.502*AX554/(240.97+AX554))</f>
        <v>5.5051245143950371</v>
      </c>
      <c r="AZ554">
        <f>IF(AW554&lt;&gt;0,(1000-(AV554+U554)/2)/AW554*AP554,0)</f>
        <v>6.5464756786514635E-3</v>
      </c>
      <c r="BA554">
        <f>U554*AA554/1000</f>
        <v>1.4136411707208025</v>
      </c>
      <c r="BB554">
        <f>(AY554-BA554)</f>
        <v>4.0914833436742342</v>
      </c>
      <c r="BC554">
        <f>1/(1.6/F554+1.37/N554)</f>
        <v>4.0926171273258797E-3</v>
      </c>
      <c r="BD554">
        <f>G554*AA554*0.001</f>
        <v>85.559935601378882</v>
      </c>
      <c r="BE554">
        <f>G554/S554</f>
        <v>2.0292501101315392</v>
      </c>
      <c r="BF554">
        <f>(1-AP554*AA554/AU554/F554)*100</f>
        <v>23.256842835984838</v>
      </c>
      <c r="BG554">
        <f>(S554-E554/(N554/1.35))</f>
        <v>416.96458039851694</v>
      </c>
      <c r="BH554">
        <f>E554*BF554/100/BG554</f>
        <v>-1.0739240684263577E-3</v>
      </c>
    </row>
    <row r="555" spans="1:60" x14ac:dyDescent="0.25">
      <c r="A555" s="1">
        <v>197</v>
      </c>
      <c r="B555" s="1" t="s">
        <v>617</v>
      </c>
      <c r="C555" s="1">
        <v>21363.999999754131</v>
      </c>
      <c r="D555" s="1">
        <v>1</v>
      </c>
      <c r="E555">
        <f>(R555-S555*(1000-T555)/(1000-U555))*AO555</f>
        <v>-1.985089486442809</v>
      </c>
      <c r="F555">
        <f>IF(AZ555&lt;&gt;0,1/(1/AZ555-1/N555),0)</f>
        <v>6.7601977427120281E-3</v>
      </c>
      <c r="G555">
        <f>((BC555-AP555/2)*S555-E555)/(BC555+AP555/2)</f>
        <v>844.84898440654456</v>
      </c>
      <c r="H555">
        <f>AP555*1000</f>
        <v>0.28056814384255874</v>
      </c>
      <c r="I555">
        <f>(AU555-BA555)</f>
        <v>4.0685011266974742</v>
      </c>
      <c r="J555">
        <f>(P555+AT555*D555)</f>
        <v>34.467909303054753</v>
      </c>
      <c r="K555" s="1">
        <v>19.75</v>
      </c>
      <c r="L555">
        <f>(K555*AI555+AJ555)</f>
        <v>2</v>
      </c>
      <c r="M555" s="1">
        <v>0.5</v>
      </c>
      <c r="N555">
        <f>L555*(M555+1)*(M555+1)/(M555*M555+1)</f>
        <v>3.6</v>
      </c>
      <c r="O555" s="1">
        <v>35.090682983398438</v>
      </c>
      <c r="P555" s="1">
        <v>34.509880065917969</v>
      </c>
      <c r="Q555" s="1">
        <v>35.082653045654297</v>
      </c>
      <c r="R555" s="1">
        <v>410.05499267578125</v>
      </c>
      <c r="S555" s="1">
        <v>416.20077514648437</v>
      </c>
      <c r="T555" s="1">
        <v>13.064512252807617</v>
      </c>
      <c r="U555" s="1">
        <v>13.974536895751953</v>
      </c>
      <c r="V555" s="1">
        <v>23.312944412231445</v>
      </c>
      <c r="W555" s="1">
        <v>24.93016242980957</v>
      </c>
      <c r="X555" s="1">
        <v>600.399658203125</v>
      </c>
      <c r="Y555" s="1">
        <v>5.8727078139781952E-2</v>
      </c>
      <c r="Z555" s="1">
        <v>6.1817977577447891E-2</v>
      </c>
      <c r="AA555" s="1">
        <v>101.29527282714844</v>
      </c>
      <c r="AB555" s="1">
        <v>1.6452226638793945</v>
      </c>
      <c r="AC555" s="1">
        <v>-0.14223308861255646</v>
      </c>
      <c r="AD555" s="1">
        <v>2.0350337028503418E-2</v>
      </c>
      <c r="AE555" s="1">
        <v>7.7484296634793282E-3</v>
      </c>
      <c r="AF555" s="1">
        <v>1.0136459022760391E-2</v>
      </c>
      <c r="AG555" s="1">
        <v>7.6983082108199596E-3</v>
      </c>
      <c r="AH555" s="1">
        <v>1</v>
      </c>
      <c r="AI555" s="1">
        <v>0</v>
      </c>
      <c r="AJ555" s="1">
        <v>2</v>
      </c>
      <c r="AK555" s="1">
        <v>0</v>
      </c>
      <c r="AL555" s="1">
        <v>1</v>
      </c>
      <c r="AM555" s="1">
        <v>0.18999999761581421</v>
      </c>
      <c r="AN555" s="1">
        <v>111115</v>
      </c>
      <c r="AO555">
        <f>X555*0.000001/(K555*0.0001)</f>
        <v>0.30399982693829108</v>
      </c>
      <c r="AP555">
        <f>(U555-T555)/(1000-U555)*AO555</f>
        <v>2.8056814384255871E-4</v>
      </c>
      <c r="AQ555">
        <f>(P555+273.15)</f>
        <v>307.65988006591795</v>
      </c>
      <c r="AR555">
        <f>(O555+273.15)</f>
        <v>308.24068298339841</v>
      </c>
      <c r="AS555">
        <f>(Y555*AK555+Z555*AL555)*AM555</f>
        <v>1.1745415592329556E-2</v>
      </c>
      <c r="AT555">
        <f>((AS555+0.00000010773*(AR555^4-AQ555^4))-AP555*44100)/(L555*0.92*2*29.3+0.00000043092*AQ555^3)</f>
        <v>-4.1970762863213523E-2</v>
      </c>
      <c r="AU555">
        <f>0.61365*EXP(17.502*J555/(240.97+J555))</f>
        <v>5.4840556541857204</v>
      </c>
      <c r="AV555">
        <f>AU555*1000/AA555</f>
        <v>54.139304837490137</v>
      </c>
      <c r="AW555">
        <f>(AV555-U555)</f>
        <v>40.164767941738184</v>
      </c>
      <c r="AX555">
        <f>IF(D555,P555,(O555+P555)/2)</f>
        <v>34.509880065917969</v>
      </c>
      <c r="AY555">
        <f>0.61365*EXP(17.502*AX555/(240.97+AX555))</f>
        <v>5.4968639822358636</v>
      </c>
      <c r="AZ555">
        <f>IF(AW555&lt;&gt;0,(1000-(AV555+U555)/2)/AW555*AP555,0)</f>
        <v>6.7475270157950655E-3</v>
      </c>
      <c r="BA555">
        <f>U555*AA555/1000</f>
        <v>1.4155545274882462</v>
      </c>
      <c r="BB555">
        <f>(AY555-BA555)</f>
        <v>4.0813094547476174</v>
      </c>
      <c r="BC555">
        <f>1/(1.6/F555+1.37/N555)</f>
        <v>4.2183409430280316E-3</v>
      </c>
      <c r="BD555">
        <f>G555*AA555*0.001</f>
        <v>85.579208373200203</v>
      </c>
      <c r="BE555">
        <f>G555/S555</f>
        <v>2.0299072823908002</v>
      </c>
      <c r="BF555">
        <f>(1-AP555*AA555/AU555/F555)*100</f>
        <v>23.340446694711503</v>
      </c>
      <c r="BG555">
        <f>(S555-E555/(N555/1.35))</f>
        <v>416.94518370390045</v>
      </c>
      <c r="BH555">
        <f>E555*BF555/100/BG555</f>
        <v>-1.1112462058190979E-3</v>
      </c>
    </row>
    <row r="556" spans="1:60" x14ac:dyDescent="0.25">
      <c r="A556" s="1">
        <v>198</v>
      </c>
      <c r="B556" s="1" t="s">
        <v>618</v>
      </c>
      <c r="C556" s="1">
        <v>21368.999999642372</v>
      </c>
      <c r="D556" s="1">
        <v>1</v>
      </c>
      <c r="E556">
        <f>(R556-S556*(1000-T556)/(1000-U556))*AO556</f>
        <v>-2.0163811930641313</v>
      </c>
      <c r="F556">
        <f>IF(AZ556&lt;&gt;0,1/(1/AZ556-1/N556),0)</f>
        <v>6.7819774831015525E-3</v>
      </c>
      <c r="G556">
        <f>((BC556-AP556/2)*S556-E556)/(BC556+AP556/2)</f>
        <v>850.5924957785129</v>
      </c>
      <c r="H556">
        <f>AP556*1000</f>
        <v>0.28121900264099331</v>
      </c>
      <c r="I556">
        <f>(AU556-BA556)</f>
        <v>4.064914463040763</v>
      </c>
      <c r="J556">
        <f>(P556+AT556*D556)</f>
        <v>34.458414053108079</v>
      </c>
      <c r="K556" s="1">
        <v>19.75</v>
      </c>
      <c r="L556">
        <f>(K556*AI556+AJ556)</f>
        <v>2</v>
      </c>
      <c r="M556" s="1">
        <v>0.5</v>
      </c>
      <c r="N556">
        <f>L556*(M556+1)*(M556+1)/(M556*M556+1)</f>
        <v>3.6</v>
      </c>
      <c r="O556" s="1">
        <v>35.087619781494141</v>
      </c>
      <c r="P556" s="1">
        <v>34.499847412109375</v>
      </c>
      <c r="Q556" s="1">
        <v>35.074596405029297</v>
      </c>
      <c r="R556" s="1">
        <v>409.964599609375</v>
      </c>
      <c r="S556" s="1">
        <v>416.21261596679687</v>
      </c>
      <c r="T556" s="1">
        <v>13.069211959838867</v>
      </c>
      <c r="U556" s="1">
        <v>13.98137092590332</v>
      </c>
      <c r="V556" s="1">
        <v>23.324121475219727</v>
      </c>
      <c r="W556" s="1">
        <v>24.947525024414062</v>
      </c>
      <c r="X556" s="1">
        <v>600.38018798828125</v>
      </c>
      <c r="Y556" s="1">
        <v>8.9760437607765198E-2</v>
      </c>
      <c r="Z556" s="1">
        <v>9.4484671950340271E-2</v>
      </c>
      <c r="AA556" s="1">
        <v>101.29529571533203</v>
      </c>
      <c r="AB556" s="1">
        <v>1.6452226638793945</v>
      </c>
      <c r="AC556" s="1">
        <v>-0.14223308861255646</v>
      </c>
      <c r="AD556" s="1">
        <v>2.0350337028503418E-2</v>
      </c>
      <c r="AE556" s="1">
        <v>7.7484296634793282E-3</v>
      </c>
      <c r="AF556" s="1">
        <v>1.0136459022760391E-2</v>
      </c>
      <c r="AG556" s="1">
        <v>7.6983082108199596E-3</v>
      </c>
      <c r="AH556" s="1">
        <v>1</v>
      </c>
      <c r="AI556" s="1">
        <v>0</v>
      </c>
      <c r="AJ556" s="1">
        <v>2</v>
      </c>
      <c r="AK556" s="1">
        <v>0</v>
      </c>
      <c r="AL556" s="1">
        <v>1</v>
      </c>
      <c r="AM556" s="1">
        <v>0.18999999761581421</v>
      </c>
      <c r="AN556" s="1">
        <v>111115</v>
      </c>
      <c r="AO556">
        <f>X556*0.000001/(K556*0.0001)</f>
        <v>0.30398996860166139</v>
      </c>
      <c r="AP556">
        <f>(U556-T556)/(1000-U556)*AO556</f>
        <v>2.8121900264099331E-4</v>
      </c>
      <c r="AQ556">
        <f>(P556+273.15)</f>
        <v>307.64984741210935</v>
      </c>
      <c r="AR556">
        <f>(O556+273.15)</f>
        <v>308.23761978149412</v>
      </c>
      <c r="AS556">
        <f>(Y556*AK556+Z556*AL556)*AM556</f>
        <v>1.7952087445295639E-2</v>
      </c>
      <c r="AT556">
        <f>((AS556+0.00000010773*(AR556^4-AQ556^4))-AP556*44100)/(L556*0.92*2*29.3+0.00000043092*AQ556^3)</f>
        <v>-4.1433359001298666E-2</v>
      </c>
      <c r="AU556">
        <f>0.61365*EXP(17.502*J556/(240.97+J556))</f>
        <v>5.481161565485885</v>
      </c>
      <c r="AV556">
        <f>AU556*1000/AA556</f>
        <v>54.110721793926878</v>
      </c>
      <c r="AW556">
        <f>(AV556-U556)</f>
        <v>40.129350868023558</v>
      </c>
      <c r="AX556">
        <f>IF(D556,P556,(O556+P556)/2)</f>
        <v>34.499847412109375</v>
      </c>
      <c r="AY556">
        <f>0.61365*EXP(17.502*AX556/(240.97+AX556))</f>
        <v>5.4937999279838738</v>
      </c>
      <c r="AZ556">
        <f>IF(AW556&lt;&gt;0,(1000-(AV556+U556)/2)/AW556*AP556,0)</f>
        <v>6.7692250575686419E-3</v>
      </c>
      <c r="BA556">
        <f>U556*AA556/1000</f>
        <v>1.4162471024451224</v>
      </c>
      <c r="BB556">
        <f>(AY556-BA556)</f>
        <v>4.077552825538751</v>
      </c>
      <c r="BC556">
        <f>1/(1.6/F556+1.37/N556)</f>
        <v>4.2319095415472938E-3</v>
      </c>
      <c r="BD556">
        <f>G556*AA556*0.001</f>
        <v>86.161018393126781</v>
      </c>
      <c r="BE556">
        <f>G556/S556</f>
        <v>2.0436489984877548</v>
      </c>
      <c r="BF556">
        <f>(1-AP556*AA556/AU556/F556)*100</f>
        <v>23.368911764233367</v>
      </c>
      <c r="BG556">
        <f>(S556-E556/(N556/1.35))</f>
        <v>416.96875891419592</v>
      </c>
      <c r="BH556">
        <f>E556*BF556/100/BG556</f>
        <v>-1.1300758912125548E-3</v>
      </c>
    </row>
    <row r="557" spans="1:60" x14ac:dyDescent="0.25">
      <c r="A557" s="1">
        <v>199</v>
      </c>
      <c r="B557" s="1" t="s">
        <v>619</v>
      </c>
      <c r="C557" s="1">
        <v>21373.999999530613</v>
      </c>
      <c r="D557" s="1">
        <v>1</v>
      </c>
      <c r="E557">
        <f>(R557-S557*(1000-T557)/(1000-U557))*AO557</f>
        <v>-2.0533044985653621</v>
      </c>
      <c r="F557">
        <f>IF(AZ557&lt;&gt;0,1/(1/AZ557-1/N557),0)</f>
        <v>6.8187305268924449E-3</v>
      </c>
      <c r="G557">
        <f>((BC557-AP557/2)*S557-E557)/(BC557+AP557/2)</f>
        <v>856.55781146604056</v>
      </c>
      <c r="H557">
        <f>AP557*1000</f>
        <v>0.28237475751790281</v>
      </c>
      <c r="I557">
        <f>(AU557-BA557)</f>
        <v>4.059734961417452</v>
      </c>
      <c r="J557">
        <f>(P557+AT557*D557)</f>
        <v>34.443701323382243</v>
      </c>
      <c r="K557" s="1">
        <v>19.75</v>
      </c>
      <c r="L557">
        <f>(K557*AI557+AJ557)</f>
        <v>2</v>
      </c>
      <c r="M557" s="1">
        <v>0.5</v>
      </c>
      <c r="N557">
        <f>L557*(M557+1)*(M557+1)/(M557*M557+1)</f>
        <v>3.6</v>
      </c>
      <c r="O557" s="1">
        <v>35.082542419433594</v>
      </c>
      <c r="P557" s="1">
        <v>34.484439849853516</v>
      </c>
      <c r="Q557" s="1">
        <v>35.071178436279297</v>
      </c>
      <c r="R557" s="1">
        <v>409.83935546875</v>
      </c>
      <c r="S557" s="1">
        <v>416.207275390625</v>
      </c>
      <c r="T557" s="1">
        <v>13.072373390197754</v>
      </c>
      <c r="U557" s="1">
        <v>13.988277435302734</v>
      </c>
      <c r="V557" s="1">
        <v>23.334066390991211</v>
      </c>
      <c r="W557" s="1">
        <v>24.967521667480469</v>
      </c>
      <c r="X557" s="1">
        <v>600.37841796875</v>
      </c>
      <c r="Y557" s="1">
        <v>0.11696827411651611</v>
      </c>
      <c r="Z557" s="1">
        <v>0.12312450259923935</v>
      </c>
      <c r="AA557" s="1">
        <v>101.295166015625</v>
      </c>
      <c r="AB557" s="1">
        <v>1.6452226638793945</v>
      </c>
      <c r="AC557" s="1">
        <v>-0.14223308861255646</v>
      </c>
      <c r="AD557" s="1">
        <v>2.0350337028503418E-2</v>
      </c>
      <c r="AE557" s="1">
        <v>7.7484296634793282E-3</v>
      </c>
      <c r="AF557" s="1">
        <v>1.0136459022760391E-2</v>
      </c>
      <c r="AG557" s="1">
        <v>7.6983082108199596E-3</v>
      </c>
      <c r="AH557" s="1">
        <v>1</v>
      </c>
      <c r="AI557" s="1">
        <v>0</v>
      </c>
      <c r="AJ557" s="1">
        <v>2</v>
      </c>
      <c r="AK557" s="1">
        <v>0</v>
      </c>
      <c r="AL557" s="1">
        <v>1</v>
      </c>
      <c r="AM557" s="1">
        <v>0.18999999761581421</v>
      </c>
      <c r="AN557" s="1">
        <v>111115</v>
      </c>
      <c r="AO557">
        <f>X557*0.000001/(K557*0.0001)</f>
        <v>0.30398907238924044</v>
      </c>
      <c r="AP557">
        <f>(U557-T557)/(1000-U557)*AO557</f>
        <v>2.8237475751790279E-4</v>
      </c>
      <c r="AQ557">
        <f>(P557+273.15)</f>
        <v>307.63443984985349</v>
      </c>
      <c r="AR557">
        <f>(O557+273.15)</f>
        <v>308.23254241943357</v>
      </c>
      <c r="AS557">
        <f>(Y557*AK557+Z557*AL557)*AM557</f>
        <v>2.3393655200303787E-2</v>
      </c>
      <c r="AT557">
        <f>((AS557+0.00000010773*(AR557^4-AQ557^4))-AP557*44100)/(L557*0.92*2*29.3+0.00000043092*AQ557^3)</f>
        <v>-4.0738526471272109E-2</v>
      </c>
      <c r="AU557">
        <f>0.61365*EXP(17.502*J557/(240.97+J557))</f>
        <v>5.4766798464990636</v>
      </c>
      <c r="AV557">
        <f>AU557*1000/AA557</f>
        <v>54.066546923416595</v>
      </c>
      <c r="AW557">
        <f>(AV557-U557)</f>
        <v>40.078269488113861</v>
      </c>
      <c r="AX557">
        <f>IF(D557,P557,(O557+P557)/2)</f>
        <v>34.484439849853516</v>
      </c>
      <c r="AY557">
        <f>0.61365*EXP(17.502*AX557/(240.97+AX557))</f>
        <v>5.4890972240533866</v>
      </c>
      <c r="AZ557">
        <f>IF(AW557&lt;&gt;0,(1000-(AV557+U557)/2)/AW557*AP557,0)</f>
        <v>6.8058396417462474E-3</v>
      </c>
      <c r="BA557">
        <f>U557*AA557/1000</f>
        <v>1.4169448850816115</v>
      </c>
      <c r="BB557">
        <f>(AY557-BA557)</f>
        <v>4.0721523389717751</v>
      </c>
      <c r="BC557">
        <f>1/(1.6/F557+1.37/N557)</f>
        <v>4.2548060662637227E-3</v>
      </c>
      <c r="BD557">
        <f>G557*AA557*0.001</f>
        <v>86.765165714432996</v>
      </c>
      <c r="BE557">
        <f>G557/S557</f>
        <v>2.0580077814885174</v>
      </c>
      <c r="BF557">
        <f>(1-AP557*AA557/AU557/F557)*100</f>
        <v>23.406183495987854</v>
      </c>
      <c r="BG557">
        <f>(S557-E557/(N557/1.35))</f>
        <v>416.97726457758699</v>
      </c>
      <c r="BH557">
        <f>E557*BF557/100/BG557</f>
        <v>-1.1525813503344055E-3</v>
      </c>
    </row>
    <row r="558" spans="1:60" x14ac:dyDescent="0.25">
      <c r="A558" s="1" t="s">
        <v>9</v>
      </c>
      <c r="B558" s="1" t="s">
        <v>620</v>
      </c>
    </row>
    <row r="559" spans="1:60" x14ac:dyDescent="0.25">
      <c r="A559" s="1" t="s">
        <v>9</v>
      </c>
      <c r="B559" s="1" t="s">
        <v>621</v>
      </c>
    </row>
    <row r="560" spans="1:60" x14ac:dyDescent="0.25">
      <c r="A560" s="1" t="s">
        <v>9</v>
      </c>
      <c r="B560" s="1" t="s">
        <v>622</v>
      </c>
    </row>
    <row r="561" spans="1:60" x14ac:dyDescent="0.25">
      <c r="A561" s="1" t="s">
        <v>9</v>
      </c>
      <c r="B561" s="1" t="s">
        <v>623</v>
      </c>
    </row>
    <row r="562" spans="1:60" x14ac:dyDescent="0.25">
      <c r="A562" s="1" t="s">
        <v>9</v>
      </c>
      <c r="B562" s="1" t="s">
        <v>624</v>
      </c>
    </row>
    <row r="563" spans="1:60" x14ac:dyDescent="0.25">
      <c r="A563" s="1" t="s">
        <v>9</v>
      </c>
      <c r="B563" s="1" t="s">
        <v>625</v>
      </c>
    </row>
    <row r="564" spans="1:60" x14ac:dyDescent="0.25">
      <c r="A564" s="1" t="s">
        <v>9</v>
      </c>
      <c r="B564" s="1" t="s">
        <v>626</v>
      </c>
    </row>
    <row r="565" spans="1:60" x14ac:dyDescent="0.25">
      <c r="A565" s="1" t="s">
        <v>9</v>
      </c>
      <c r="B565" s="1" t="s">
        <v>627</v>
      </c>
    </row>
    <row r="566" spans="1:60" x14ac:dyDescent="0.25">
      <c r="A566" s="1" t="s">
        <v>9</v>
      </c>
      <c r="B566" s="1" t="s">
        <v>628</v>
      </c>
    </row>
    <row r="567" spans="1:60" x14ac:dyDescent="0.25">
      <c r="A567" s="1">
        <v>200</v>
      </c>
      <c r="B567" s="1" t="s">
        <v>629</v>
      </c>
      <c r="C567" s="1">
        <v>21670.499999988824</v>
      </c>
      <c r="D567" s="1">
        <v>1</v>
      </c>
      <c r="E567">
        <f>(R567-S567*(1000-T567)/(1000-U567))*AO567</f>
        <v>-2.3392170971258155</v>
      </c>
      <c r="F567">
        <f>IF(AZ567&lt;&gt;0,1/(1/AZ567-1/N567),0)</f>
        <v>9.4008465530793488E-3</v>
      </c>
      <c r="G567">
        <f>((BC567-AP567/2)*S567-E567)/(BC567+AP567/2)</f>
        <v>774.65566049619383</v>
      </c>
      <c r="H567">
        <f>AP567*1000</f>
        <v>0.38597483508778502</v>
      </c>
      <c r="I567">
        <f>(AU567-BA567)</f>
        <v>4.027914308836821</v>
      </c>
      <c r="J567">
        <f>(P567+AT567*D567)</f>
        <v>34.375133154092239</v>
      </c>
      <c r="K567" s="1">
        <v>12.560000419616699</v>
      </c>
      <c r="L567">
        <f>(K567*AI567+AJ567)</f>
        <v>2</v>
      </c>
      <c r="M567" s="1">
        <v>0.5</v>
      </c>
      <c r="N567">
        <f>L567*(M567+1)*(M567+1)/(M567*M567+1)</f>
        <v>3.6</v>
      </c>
      <c r="O567" s="1">
        <v>35.069526672363281</v>
      </c>
      <c r="P567" s="1">
        <v>34.451896667480469</v>
      </c>
      <c r="Q567" s="1">
        <v>35.080062866210937</v>
      </c>
      <c r="R567" s="1">
        <v>410.23406982421875</v>
      </c>
      <c r="S567" s="1">
        <v>414.79263305664062</v>
      </c>
      <c r="T567" s="1">
        <v>13.301203727722168</v>
      </c>
      <c r="U567" s="1">
        <v>14.097253799438477</v>
      </c>
      <c r="V567" s="1">
        <v>23.809560775756836</v>
      </c>
      <c r="W567" s="1">
        <v>25.181364059448242</v>
      </c>
      <c r="X567" s="1">
        <v>600.40228271484375</v>
      </c>
      <c r="Y567" s="1">
        <v>6.0792561620473862E-2</v>
      </c>
      <c r="Z567" s="1">
        <v>6.3992172479629517E-2</v>
      </c>
      <c r="AA567" s="1">
        <v>101.29069519042969</v>
      </c>
      <c r="AB567" s="1">
        <v>1.7047288417816162</v>
      </c>
      <c r="AC567" s="1">
        <v>-0.14488115906715393</v>
      </c>
      <c r="AD567" s="1">
        <v>2.0509123802185059E-2</v>
      </c>
      <c r="AE567" s="1">
        <v>4.3525262735784054E-3</v>
      </c>
      <c r="AF567" s="1">
        <v>3.5776127129793167E-2</v>
      </c>
      <c r="AG567" s="1">
        <v>4.9008121713995934E-3</v>
      </c>
      <c r="AH567" s="1">
        <v>0.66666668653488159</v>
      </c>
      <c r="AI567" s="1">
        <v>0</v>
      </c>
      <c r="AJ567" s="1">
        <v>2</v>
      </c>
      <c r="AK567" s="1">
        <v>0</v>
      </c>
      <c r="AL567" s="1">
        <v>1</v>
      </c>
      <c r="AM567" s="1">
        <v>0.18999999761581421</v>
      </c>
      <c r="AN567" s="1">
        <v>111115</v>
      </c>
      <c r="AO567">
        <f>X567*0.000001/(K567*0.0001)</f>
        <v>0.47802727918472993</v>
      </c>
      <c r="AP567">
        <f>(U567-T567)/(1000-U567)*AO567</f>
        <v>3.8597483508778503E-4</v>
      </c>
      <c r="AQ567">
        <f>(P567+273.15)</f>
        <v>307.60189666748045</v>
      </c>
      <c r="AR567">
        <f>(O567+273.15)</f>
        <v>308.21952667236326</v>
      </c>
      <c r="AS567">
        <f>(Y567*AK567+Z567*AL567)*AM567</f>
        <v>1.215851261856038E-2</v>
      </c>
      <c r="AT567">
        <f>((AS567+0.00000010773*(AR567^4-AQ567^4))-AP567*44100)/(L567*0.92*2*29.3+0.00000043092*AQ567^3)</f>
        <v>-7.6763513388230772E-2</v>
      </c>
      <c r="AU567">
        <f>0.61365*EXP(17.502*J567/(240.97+J567))</f>
        <v>5.4558349464578706</v>
      </c>
      <c r="AV567">
        <f>AU567*1000/AA567</f>
        <v>53.863140500721506</v>
      </c>
      <c r="AW567">
        <f>(AV567-U567)</f>
        <v>39.76588670128303</v>
      </c>
      <c r="AX567">
        <f>IF(D567,P567,(O567+P567)/2)</f>
        <v>34.451896667480469</v>
      </c>
      <c r="AY567">
        <f>0.61365*EXP(17.502*AX567/(240.97+AX567))</f>
        <v>5.4791758784769877</v>
      </c>
      <c r="AZ567">
        <f>IF(AW567&lt;&gt;0,(1000-(AV567+U567)/2)/AW567*AP567,0)</f>
        <v>9.3763616261699594E-3</v>
      </c>
      <c r="BA567">
        <f>U567*AA567/1000</f>
        <v>1.4279206376210496</v>
      </c>
      <c r="BB567">
        <f>(AY567-BA567)</f>
        <v>4.0512552408559381</v>
      </c>
      <c r="BC567">
        <f>1/(1.6/F567+1.37/N567)</f>
        <v>5.8624209262659781E-3</v>
      </c>
      <c r="BD567">
        <f>G567*AA567*0.001</f>
        <v>78.465410384860959</v>
      </c>
      <c r="BE567">
        <f>G567/S567</f>
        <v>1.8675733336623972</v>
      </c>
      <c r="BF567">
        <f>(1-AP567*AA567/AU567/F567)*100</f>
        <v>23.774487152939027</v>
      </c>
      <c r="BG567">
        <f>(S567-E567/(N567/1.35))</f>
        <v>415.66983946806283</v>
      </c>
      <c r="BH567">
        <f>E567*BF567/100/BG567</f>
        <v>-1.3379293261864382E-3</v>
      </c>
    </row>
    <row r="568" spans="1:60" x14ac:dyDescent="0.25">
      <c r="A568" s="1">
        <v>201</v>
      </c>
      <c r="B568" s="1" t="s">
        <v>630</v>
      </c>
      <c r="C568" s="1">
        <v>21675.499999877065</v>
      </c>
      <c r="D568" s="1">
        <v>1</v>
      </c>
      <c r="E568">
        <f>(R568-S568*(1000-T568)/(1000-U568))*AO568</f>
        <v>-2.3616071132427634</v>
      </c>
      <c r="F568">
        <f>IF(AZ568&lt;&gt;0,1/(1/AZ568-1/N568),0)</f>
        <v>9.4933297751517813E-3</v>
      </c>
      <c r="G568">
        <f>((BC568-AP568/2)*S568-E568)/(BC568+AP568/2)</f>
        <v>774.65664656441413</v>
      </c>
      <c r="H568">
        <f>AP568*1000</f>
        <v>0.38870273907170561</v>
      </c>
      <c r="I568">
        <f>(AU568-BA568)</f>
        <v>4.0171341773397771</v>
      </c>
      <c r="J568">
        <f>(P568+AT568*D568)</f>
        <v>34.345940179891919</v>
      </c>
      <c r="K568" s="1">
        <v>12.560000419616699</v>
      </c>
      <c r="L568">
        <f>(K568*AI568+AJ568)</f>
        <v>2</v>
      </c>
      <c r="M568" s="1">
        <v>0.5</v>
      </c>
      <c r="N568">
        <f>L568*(M568+1)*(M568+1)/(M568*M568+1)</f>
        <v>3.6</v>
      </c>
      <c r="O568" s="1">
        <v>35.057727813720703</v>
      </c>
      <c r="P568" s="1">
        <v>34.421794891357422</v>
      </c>
      <c r="Q568" s="1">
        <v>35.088436126708984</v>
      </c>
      <c r="R568" s="1">
        <v>410.18020629882812</v>
      </c>
      <c r="S568" s="1">
        <v>414.783203125</v>
      </c>
      <c r="T568" s="1">
        <v>13.314537048339844</v>
      </c>
      <c r="U568" s="1">
        <v>14.116189956665039</v>
      </c>
      <c r="V568" s="1">
        <v>23.852083206176758</v>
      </c>
      <c r="W568" s="1">
        <v>25.230247497558594</v>
      </c>
      <c r="X568" s="1">
        <v>600.408203125</v>
      </c>
      <c r="Y568" s="1">
        <v>6.7568093538284302E-2</v>
      </c>
      <c r="Z568" s="1">
        <v>7.1124307811260223E-2</v>
      </c>
      <c r="AA568" s="1">
        <v>101.29128265380859</v>
      </c>
      <c r="AB568" s="1">
        <v>1.7047288417816162</v>
      </c>
      <c r="AC568" s="1">
        <v>-0.14488115906715393</v>
      </c>
      <c r="AD568" s="1">
        <v>2.0509123802185059E-2</v>
      </c>
      <c r="AE568" s="1">
        <v>4.3525262735784054E-3</v>
      </c>
      <c r="AF568" s="1">
        <v>3.5776127129793167E-2</v>
      </c>
      <c r="AG568" s="1">
        <v>4.9008121713995934E-3</v>
      </c>
      <c r="AH568" s="1">
        <v>1</v>
      </c>
      <c r="AI568" s="1">
        <v>0</v>
      </c>
      <c r="AJ568" s="1">
        <v>2</v>
      </c>
      <c r="AK568" s="1">
        <v>0</v>
      </c>
      <c r="AL568" s="1">
        <v>1</v>
      </c>
      <c r="AM568" s="1">
        <v>0.18999999761581421</v>
      </c>
      <c r="AN568" s="1">
        <v>111115</v>
      </c>
      <c r="AO568">
        <f>X568*0.000001/(K568*0.0001)</f>
        <v>0.47803199288692616</v>
      </c>
      <c r="AP568">
        <f>(U568-T568)/(1000-U568)*AO568</f>
        <v>3.8870273907170563E-4</v>
      </c>
      <c r="AQ568">
        <f>(P568+273.15)</f>
        <v>307.5717948913574</v>
      </c>
      <c r="AR568">
        <f>(O568+273.15)</f>
        <v>308.20772781372068</v>
      </c>
      <c r="AS568">
        <f>(Y568*AK568+Z568*AL568)*AM568</f>
        <v>1.3513618314565878E-2</v>
      </c>
      <c r="AT568">
        <f>((AS568+0.00000010773*(AR568^4-AQ568^4))-AP568*44100)/(L568*0.92*2*29.3+0.00000043092*AQ568^3)</f>
        <v>-7.5854711465503433E-2</v>
      </c>
      <c r="AU568">
        <f>0.61365*EXP(17.502*J568/(240.97+J568))</f>
        <v>5.4469811642351891</v>
      </c>
      <c r="AV568">
        <f>AU568*1000/AA568</f>
        <v>53.775418984985869</v>
      </c>
      <c r="AW568">
        <f>(AV568-U568)</f>
        <v>39.65922902832083</v>
      </c>
      <c r="AX568">
        <f>IF(D568,P568,(O568+P568)/2)</f>
        <v>34.421794891357422</v>
      </c>
      <c r="AY568">
        <f>0.61365*EXP(17.502*AX568/(240.97+AX568))</f>
        <v>5.4700127208647489</v>
      </c>
      <c r="AZ568">
        <f>IF(AW568&lt;&gt;0,(1000-(AV568+U568)/2)/AW568*AP568,0)</f>
        <v>9.4683613649108357E-3</v>
      </c>
      <c r="BA568">
        <f>U568*AA568/1000</f>
        <v>1.4298469868954125</v>
      </c>
      <c r="BB568">
        <f>(AY568-BA568)</f>
        <v>4.0401657339693369</v>
      </c>
      <c r="BC568">
        <f>1/(1.6/F568+1.37/N568)</f>
        <v>5.9199640549019083E-3</v>
      </c>
      <c r="BD568">
        <f>G568*AA568*0.001</f>
        <v>78.465965346807579</v>
      </c>
      <c r="BE568">
        <f>G568/S568</f>
        <v>1.8676181695114638</v>
      </c>
      <c r="BF568">
        <f>(1-AP568*AA568/AU568/F568)*100</f>
        <v>23.859586560133515</v>
      </c>
      <c r="BG568">
        <f>(S568-E568/(N568/1.35))</f>
        <v>415.66880579246606</v>
      </c>
      <c r="BH568">
        <f>E568*BF568/100/BG568</f>
        <v>-1.3555736816001415E-3</v>
      </c>
    </row>
    <row r="569" spans="1:60" x14ac:dyDescent="0.25">
      <c r="A569" s="1">
        <v>202</v>
      </c>
      <c r="B569" s="1" t="s">
        <v>631</v>
      </c>
      <c r="C569" s="1">
        <v>21680.499999765307</v>
      </c>
      <c r="D569" s="1">
        <v>1</v>
      </c>
      <c r="E569">
        <f>(R569-S569*(1000-T569)/(1000-U569))*AO569</f>
        <v>-2.4615988083534606</v>
      </c>
      <c r="F569">
        <f>IF(AZ569&lt;&gt;0,1/(1/AZ569-1/N569),0)</f>
        <v>9.9843356620171585E-3</v>
      </c>
      <c r="G569">
        <f>((BC569-AP569/2)*S569-E569)/(BC569+AP569/2)</f>
        <v>771.30441337198238</v>
      </c>
      <c r="H569">
        <f>AP569*1000</f>
        <v>0.4081285145323103</v>
      </c>
      <c r="I569">
        <f>(AU569-BA569)</f>
        <v>4.0110960579300272</v>
      </c>
      <c r="J569">
        <f>(P569+AT569*D569)</f>
        <v>34.327703544069699</v>
      </c>
      <c r="K569" s="1">
        <v>12.560000419616699</v>
      </c>
      <c r="L569">
        <f>(K569*AI569+AJ569)</f>
        <v>2</v>
      </c>
      <c r="M569" s="1">
        <v>0.5</v>
      </c>
      <c r="N569">
        <f>L569*(M569+1)*(M569+1)/(M569*M569+1)</f>
        <v>3.6</v>
      </c>
      <c r="O569" s="1">
        <v>35.051906585693359</v>
      </c>
      <c r="P569" s="1">
        <v>34.410060882568359</v>
      </c>
      <c r="Q569" s="1">
        <v>35.088798522949219</v>
      </c>
      <c r="R569" s="1">
        <v>409.977294921875</v>
      </c>
      <c r="S569" s="1">
        <v>414.77252197265625</v>
      </c>
      <c r="T569" s="1">
        <v>13.279634475708008</v>
      </c>
      <c r="U569" s="1">
        <v>14.121329307556152</v>
      </c>
      <c r="V569" s="1">
        <v>23.754266738891602</v>
      </c>
      <c r="W569" s="1">
        <v>25.246662139892578</v>
      </c>
      <c r="X569" s="1">
        <v>600.42034912109375</v>
      </c>
      <c r="Y569" s="1">
        <v>6.981012225151062E-2</v>
      </c>
      <c r="Z569" s="1">
        <v>7.3484338819980621E-2</v>
      </c>
      <c r="AA569" s="1">
        <v>101.29078674316406</v>
      </c>
      <c r="AB569" s="1">
        <v>1.7047288417816162</v>
      </c>
      <c r="AC569" s="1">
        <v>-0.14488115906715393</v>
      </c>
      <c r="AD569" s="1">
        <v>2.0509123802185059E-2</v>
      </c>
      <c r="AE569" s="1">
        <v>4.3525262735784054E-3</v>
      </c>
      <c r="AF569" s="1">
        <v>3.5776127129793167E-2</v>
      </c>
      <c r="AG569" s="1">
        <v>4.9008121713995934E-3</v>
      </c>
      <c r="AH569" s="1">
        <v>1</v>
      </c>
      <c r="AI569" s="1">
        <v>0</v>
      </c>
      <c r="AJ569" s="1">
        <v>2</v>
      </c>
      <c r="AK569" s="1">
        <v>0</v>
      </c>
      <c r="AL569" s="1">
        <v>1</v>
      </c>
      <c r="AM569" s="1">
        <v>0.18999999761581421</v>
      </c>
      <c r="AN569" s="1">
        <v>111115</v>
      </c>
      <c r="AO569">
        <f>X569*0.000001/(K569*0.0001)</f>
        <v>0.47804166326565861</v>
      </c>
      <c r="AP569">
        <f>(U569-T569)/(1000-U569)*AO569</f>
        <v>4.0812851453231032E-4</v>
      </c>
      <c r="AQ569">
        <f>(P569+273.15)</f>
        <v>307.56006088256834</v>
      </c>
      <c r="AR569">
        <f>(O569+273.15)</f>
        <v>308.20190658569334</v>
      </c>
      <c r="AS569">
        <f>(Y569*AK569+Z569*AL569)*AM569</f>
        <v>1.3962024200596002E-2</v>
      </c>
      <c r="AT569">
        <f>((AS569+0.00000010773*(AR569^4-AQ569^4))-AP569*44100)/(L569*0.92*2*29.3+0.00000043092*AQ569^3)</f>
        <v>-8.2357338498662822E-2</v>
      </c>
      <c r="AU569">
        <f>0.61365*EXP(17.502*J569/(240.97+J569))</f>
        <v>5.44145661335169</v>
      </c>
      <c r="AV569">
        <f>AU569*1000/AA569</f>
        <v>53.721140770178927</v>
      </c>
      <c r="AW569">
        <f>(AV569-U569)</f>
        <v>39.599811462622775</v>
      </c>
      <c r="AX569">
        <f>IF(D569,P569,(O569+P569)/2)</f>
        <v>34.410060882568359</v>
      </c>
      <c r="AY569">
        <f>0.61365*EXP(17.502*AX569/(240.97+AX569))</f>
        <v>5.4664444302082158</v>
      </c>
      <c r="AZ569">
        <f>IF(AW569&lt;&gt;0,(1000-(AV569+U569)/2)/AW569*AP569,0)</f>
        <v>9.9567214262358435E-3</v>
      </c>
      <c r="BA569">
        <f>U569*AA569/1000</f>
        <v>1.430360555421663</v>
      </c>
      <c r="BB569">
        <f>(AY569-BA569)</f>
        <v>4.0360838747865531</v>
      </c>
      <c r="BC569">
        <f>1/(1.6/F569+1.37/N569)</f>
        <v>6.2254259801849364E-3</v>
      </c>
      <c r="BD569">
        <f>G569*AA569*0.001</f>
        <v>78.126030848922738</v>
      </c>
      <c r="BE569">
        <f>G569/S569</f>
        <v>1.8595841636366413</v>
      </c>
      <c r="BF569">
        <f>(1-AP569*AA569/AU569/F569)*100</f>
        <v>23.90913186628395</v>
      </c>
      <c r="BG569">
        <f>(S569-E569/(N569/1.35))</f>
        <v>415.69562152578879</v>
      </c>
      <c r="BH569">
        <f>E569*BF569/100/BG569</f>
        <v>-1.4158121342434952E-3</v>
      </c>
    </row>
    <row r="570" spans="1:60" x14ac:dyDescent="0.25">
      <c r="A570" s="1">
        <v>203</v>
      </c>
      <c r="B570" s="1" t="s">
        <v>632</v>
      </c>
      <c r="C570" s="1">
        <v>21685.999999642372</v>
      </c>
      <c r="D570" s="1">
        <v>1</v>
      </c>
      <c r="E570">
        <f>(R570-S570*(1000-T570)/(1000-U570))*AO570</f>
        <v>-2.4658846004807886</v>
      </c>
      <c r="F570">
        <f>IF(AZ570&lt;&gt;0,1/(1/AZ570-1/N570),0)</f>
        <v>1.0020747362035232E-2</v>
      </c>
      <c r="G570">
        <f>((BC570-AP570/2)*S570-E570)/(BC570+AP570/2)</f>
        <v>770.58069625402993</v>
      </c>
      <c r="H570">
        <f>AP570*1000</f>
        <v>0.40942734915244811</v>
      </c>
      <c r="I570">
        <f>(AU570-BA570)</f>
        <v>4.0092881251977666</v>
      </c>
      <c r="J570">
        <f>(P570+AT570*D570)</f>
        <v>34.322394249669841</v>
      </c>
      <c r="K570" s="1">
        <v>12.560000419616699</v>
      </c>
      <c r="L570">
        <f>(K570*AI570+AJ570)</f>
        <v>2</v>
      </c>
      <c r="M570" s="1">
        <v>0.5</v>
      </c>
      <c r="N570">
        <f>L570*(M570+1)*(M570+1)/(M570*M570+1)</f>
        <v>3.6</v>
      </c>
      <c r="O570" s="1">
        <v>35.049083709716797</v>
      </c>
      <c r="P570" s="1">
        <v>34.405014038085937</v>
      </c>
      <c r="Q570" s="1">
        <v>35.079986572265625</v>
      </c>
      <c r="R570" s="1">
        <v>409.9510498046875</v>
      </c>
      <c r="S570" s="1">
        <v>414.7542724609375</v>
      </c>
      <c r="T570" s="1">
        <v>13.278983116149902</v>
      </c>
      <c r="U570" s="1">
        <v>14.123379707336426</v>
      </c>
      <c r="V570" s="1">
        <v>23.751638412475586</v>
      </c>
      <c r="W570" s="1">
        <v>25.256189346313477</v>
      </c>
      <c r="X570" s="1">
        <v>600.40264892578125</v>
      </c>
      <c r="Y570" s="1">
        <v>6.0223005712032318E-2</v>
      </c>
      <c r="Z570" s="1">
        <v>6.339263916015625E-2</v>
      </c>
      <c r="AA570" s="1">
        <v>101.29027557373047</v>
      </c>
      <c r="AB570" s="1">
        <v>1.7047288417816162</v>
      </c>
      <c r="AC570" s="1">
        <v>-0.14488115906715393</v>
      </c>
      <c r="AD570" s="1">
        <v>2.0509123802185059E-2</v>
      </c>
      <c r="AE570" s="1">
        <v>4.3525262735784054E-3</v>
      </c>
      <c r="AF570" s="1">
        <v>3.5776127129793167E-2</v>
      </c>
      <c r="AG570" s="1">
        <v>4.9008121713995934E-3</v>
      </c>
      <c r="AH570" s="1">
        <v>1</v>
      </c>
      <c r="AI570" s="1">
        <v>0</v>
      </c>
      <c r="AJ570" s="1">
        <v>2</v>
      </c>
      <c r="AK570" s="1">
        <v>0</v>
      </c>
      <c r="AL570" s="1">
        <v>1</v>
      </c>
      <c r="AM570" s="1">
        <v>0.18999999761581421</v>
      </c>
      <c r="AN570" s="1">
        <v>111115</v>
      </c>
      <c r="AO570">
        <f>X570*0.000001/(K570*0.0001)</f>
        <v>0.47802757075393798</v>
      </c>
      <c r="AP570">
        <f>(U570-T570)/(1000-U570)*AO570</f>
        <v>4.0942734915244808E-4</v>
      </c>
      <c r="AQ570">
        <f>(P570+273.15)</f>
        <v>307.55501403808591</v>
      </c>
      <c r="AR570">
        <f>(O570+273.15)</f>
        <v>308.19908370971677</v>
      </c>
      <c r="AS570">
        <f>(Y570*AK570+Z570*AL570)*AM570</f>
        <v>1.2044601289289858E-2</v>
      </c>
      <c r="AT570">
        <f>((AS570+0.00000010773*(AR570^4-AQ570^4))-AP570*44100)/(L570*0.92*2*29.3+0.00000043092*AQ570^3)</f>
        <v>-8.2619788416092646E-2</v>
      </c>
      <c r="AU570">
        <f>0.61365*EXP(17.502*J570/(240.97+J570))</f>
        <v>5.4398491477863065</v>
      </c>
      <c r="AV570">
        <f>AU570*1000/AA570</f>
        <v>53.705541987854218</v>
      </c>
      <c r="AW570">
        <f>(AV570-U570)</f>
        <v>39.582162280517792</v>
      </c>
      <c r="AX570">
        <f>IF(D570,P570,(O570+P570)/2)</f>
        <v>34.405014038085937</v>
      </c>
      <c r="AY570">
        <f>0.61365*EXP(17.502*AX570/(240.97+AX570))</f>
        <v>5.4649103165187567</v>
      </c>
      <c r="AZ570">
        <f>IF(AW570&lt;&gt;0,(1000-(AV570+U570)/2)/AW570*AP570,0)</f>
        <v>9.9929316277996005E-3</v>
      </c>
      <c r="BA570">
        <f>U570*AA570/1000</f>
        <v>1.4305610225885395</v>
      </c>
      <c r="BB570">
        <f>(AY570-BA570)</f>
        <v>4.0343492939302177</v>
      </c>
      <c r="BC570">
        <f>1/(1.6/F570+1.37/N570)</f>
        <v>6.2480753951095749E-3</v>
      </c>
      <c r="BD570">
        <f>G570*AA570*0.001</f>
        <v>78.052331075367775</v>
      </c>
      <c r="BE570">
        <f>G570/S570</f>
        <v>1.8579210569231808</v>
      </c>
      <c r="BF570">
        <f>(1-AP570*AA570/AU570/F570)*100</f>
        <v>23.922254756434924</v>
      </c>
      <c r="BG570">
        <f>(S570-E570/(N570/1.35))</f>
        <v>415.67897918611777</v>
      </c>
      <c r="BH570">
        <f>E570*BF570/100/BG570</f>
        <v>-1.4191124056398092E-3</v>
      </c>
    </row>
    <row r="571" spans="1:60" x14ac:dyDescent="0.25">
      <c r="A571" s="1">
        <v>204</v>
      </c>
      <c r="B571" s="1" t="s">
        <v>633</v>
      </c>
      <c r="C571" s="1">
        <v>21690.999999530613</v>
      </c>
      <c r="D571" s="1">
        <v>1</v>
      </c>
      <c r="E571">
        <f>(R571-S571*(1000-T571)/(1000-U571))*AO571</f>
        <v>-2.4419411890171192</v>
      </c>
      <c r="F571">
        <f>IF(AZ571&lt;&gt;0,1/(1/AZ571-1/N571),0)</f>
        <v>1.0060097217281464E-2</v>
      </c>
      <c r="G571">
        <f>((BC571-AP571/2)*S571-E571)/(BC571+AP571/2)</f>
        <v>765.40913207582616</v>
      </c>
      <c r="H571">
        <f>AP571*1000</f>
        <v>0.41068824585878061</v>
      </c>
      <c r="I571">
        <f>(AU571-BA571)</f>
        <v>4.0059654678972585</v>
      </c>
      <c r="J571">
        <f>(P571+AT571*D571)</f>
        <v>34.311828972158118</v>
      </c>
      <c r="K571" s="1">
        <v>12.560000419616699</v>
      </c>
      <c r="L571">
        <f>(K571*AI571+AJ571)</f>
        <v>2</v>
      </c>
      <c r="M571" s="1">
        <v>0.5</v>
      </c>
      <c r="N571">
        <f>L571*(M571+1)*(M571+1)/(M571*M571+1)</f>
        <v>3.6</v>
      </c>
      <c r="O571" s="1">
        <v>35.044479370117188</v>
      </c>
      <c r="P571" s="1">
        <v>34.394222259521484</v>
      </c>
      <c r="Q571" s="1">
        <v>35.0740966796875</v>
      </c>
      <c r="R571" s="1">
        <v>409.98556518554688</v>
      </c>
      <c r="S571" s="1">
        <v>414.7376708984375</v>
      </c>
      <c r="T571" s="1">
        <v>13.277766227722168</v>
      </c>
      <c r="U571" s="1">
        <v>14.124771118164063</v>
      </c>
      <c r="V571" s="1">
        <v>23.751443862915039</v>
      </c>
      <c r="W571" s="1">
        <v>25.264965057373047</v>
      </c>
      <c r="X571" s="1">
        <v>600.396240234375</v>
      </c>
      <c r="Y571" s="1">
        <v>8.9114807546138763E-2</v>
      </c>
      <c r="Z571" s="1">
        <v>9.3805067241191864E-2</v>
      </c>
      <c r="AA571" s="1">
        <v>101.28915405273437</v>
      </c>
      <c r="AB571" s="1">
        <v>1.7047288417816162</v>
      </c>
      <c r="AC571" s="1">
        <v>-0.14488115906715393</v>
      </c>
      <c r="AD571" s="1">
        <v>2.0509123802185059E-2</v>
      </c>
      <c r="AE571" s="1">
        <v>4.3525262735784054E-3</v>
      </c>
      <c r="AF571" s="1">
        <v>3.5776127129793167E-2</v>
      </c>
      <c r="AG571" s="1">
        <v>4.9008121713995934E-3</v>
      </c>
      <c r="AH571" s="1">
        <v>1</v>
      </c>
      <c r="AI571" s="1">
        <v>0</v>
      </c>
      <c r="AJ571" s="1">
        <v>2</v>
      </c>
      <c r="AK571" s="1">
        <v>0</v>
      </c>
      <c r="AL571" s="1">
        <v>1</v>
      </c>
      <c r="AM571" s="1">
        <v>0.18999999761581421</v>
      </c>
      <c r="AN571" s="1">
        <v>111115</v>
      </c>
      <c r="AO571">
        <f>X571*0.000001/(K571*0.0001)</f>
        <v>0.47802246829279765</v>
      </c>
      <c r="AP571">
        <f>(U571-T571)/(1000-U571)*AO571</f>
        <v>4.1068824585878064E-4</v>
      </c>
      <c r="AQ571">
        <f>(P571+273.15)</f>
        <v>307.54422225952146</v>
      </c>
      <c r="AR571">
        <f>(O571+273.15)</f>
        <v>308.19447937011716</v>
      </c>
      <c r="AS571">
        <f>(Y571*AK571+Z571*AL571)*AM571</f>
        <v>1.7822962552177746E-2</v>
      </c>
      <c r="AT571">
        <f>((AS571+0.00000010773*(AR571^4-AQ571^4))-AP571*44100)/(L571*0.92*2*29.3+0.00000043092*AQ571^3)</f>
        <v>-8.2393287363368345E-2</v>
      </c>
      <c r="AU571">
        <f>0.61365*EXP(17.502*J571/(240.97+J571))</f>
        <v>5.4366515856445909</v>
      </c>
      <c r="AV571">
        <f>AU571*1000/AA571</f>
        <v>53.674567987941693</v>
      </c>
      <c r="AW571">
        <f>(AV571-U571)</f>
        <v>39.54979686977763</v>
      </c>
      <c r="AX571">
        <f>IF(D571,P571,(O571+P571)/2)</f>
        <v>34.394222259521484</v>
      </c>
      <c r="AY571">
        <f>0.61365*EXP(17.502*AX571/(240.97+AX571))</f>
        <v>5.4616311433829834</v>
      </c>
      <c r="AZ571">
        <f>IF(AW571&lt;&gt;0,(1000-(AV571+U571)/2)/AW571*AP571,0)</f>
        <v>1.0032062903919434E-2</v>
      </c>
      <c r="BA571">
        <f>U571*AA571/1000</f>
        <v>1.4306861177473329</v>
      </c>
      <c r="BB571">
        <f>(AY571-BA571)</f>
        <v>4.0309450256356509</v>
      </c>
      <c r="BC571">
        <f>1/(1.6/F571+1.37/N571)</f>
        <v>6.2725520104978411E-3</v>
      </c>
      <c r="BD571">
        <f>G571*AA571*0.001</f>
        <v>77.527643492198067</v>
      </c>
      <c r="BE571">
        <f>G571/S571</f>
        <v>1.8455259451540451</v>
      </c>
      <c r="BF571">
        <f>(1-AP571*AA571/AU571/F571)*100</f>
        <v>23.942588975346833</v>
      </c>
      <c r="BG571">
        <f>(S571-E571/(N571/1.35))</f>
        <v>415.65339884431893</v>
      </c>
      <c r="BH571">
        <f>E571*BF571/100/BG571</f>
        <v>-1.4066141249696586E-3</v>
      </c>
    </row>
    <row r="572" spans="1:60" x14ac:dyDescent="0.25">
      <c r="A572" s="1" t="s">
        <v>9</v>
      </c>
      <c r="B572" s="1" t="s">
        <v>634</v>
      </c>
    </row>
    <row r="573" spans="1:60" x14ac:dyDescent="0.25">
      <c r="A573" s="1" t="s">
        <v>9</v>
      </c>
      <c r="B573" s="1" t="s">
        <v>635</v>
      </c>
    </row>
    <row r="574" spans="1:60" x14ac:dyDescent="0.25">
      <c r="A574" s="1" t="s">
        <v>9</v>
      </c>
      <c r="B574" s="1" t="s">
        <v>636</v>
      </c>
    </row>
    <row r="575" spans="1:60" x14ac:dyDescent="0.25">
      <c r="A575" s="1" t="s">
        <v>9</v>
      </c>
      <c r="B575" s="1" t="s">
        <v>637</v>
      </c>
    </row>
    <row r="576" spans="1:60" x14ac:dyDescent="0.25">
      <c r="A576" s="1" t="s">
        <v>9</v>
      </c>
      <c r="B576" s="1" t="s">
        <v>638</v>
      </c>
    </row>
    <row r="577" spans="1:60" x14ac:dyDescent="0.25">
      <c r="A577" s="1" t="s">
        <v>9</v>
      </c>
      <c r="B577" s="1" t="s">
        <v>639</v>
      </c>
    </row>
    <row r="578" spans="1:60" x14ac:dyDescent="0.25">
      <c r="A578" s="1" t="s">
        <v>9</v>
      </c>
      <c r="B578" s="1" t="s">
        <v>640</v>
      </c>
    </row>
    <row r="579" spans="1:60" x14ac:dyDescent="0.25">
      <c r="A579" s="1" t="s">
        <v>9</v>
      </c>
      <c r="B579" s="1" t="s">
        <v>641</v>
      </c>
    </row>
    <row r="580" spans="1:60" x14ac:dyDescent="0.25">
      <c r="A580" s="1" t="s">
        <v>9</v>
      </c>
      <c r="B580" s="1" t="s">
        <v>642</v>
      </c>
    </row>
    <row r="581" spans="1:60" x14ac:dyDescent="0.25">
      <c r="A581" s="1">
        <v>205</v>
      </c>
      <c r="B581" s="1" t="s">
        <v>643</v>
      </c>
      <c r="C581" s="1">
        <v>21978.499999988824</v>
      </c>
      <c r="D581" s="1">
        <v>1</v>
      </c>
      <c r="E581">
        <f>(R581-S581*(1000-T581)/(1000-U581))*AO581</f>
        <v>-2.4198614685584503</v>
      </c>
      <c r="F581">
        <f>IF(AZ581&lt;&gt;0,1/(1/AZ581-1/N581),0)</f>
        <v>4.5738601828336578E-3</v>
      </c>
      <c r="G581">
        <f>((BC581-AP581/2)*S581-E581)/(BC581+AP581/2)</f>
        <v>1212.0597339569847</v>
      </c>
      <c r="H581">
        <f>AP581*1000</f>
        <v>0.18855772708425436</v>
      </c>
      <c r="I581">
        <f>(AU581-BA581)</f>
        <v>4.0384190444166297</v>
      </c>
      <c r="J581">
        <f>(P581+AT581*D581)</f>
        <v>34.418549005864357</v>
      </c>
      <c r="K581" s="1">
        <v>20.850000381469727</v>
      </c>
      <c r="L581">
        <f>(K581*AI581+AJ581)</f>
        <v>2</v>
      </c>
      <c r="M581" s="1">
        <v>0.5</v>
      </c>
      <c r="N581">
        <f>L581*(M581+1)*(M581+1)/(M581*M581+1)</f>
        <v>3.6</v>
      </c>
      <c r="O581" s="1">
        <v>35.043434143066406</v>
      </c>
      <c r="P581" s="1">
        <v>34.42266845703125</v>
      </c>
      <c r="Q581" s="1">
        <v>35.087432861328125</v>
      </c>
      <c r="R581" s="1">
        <v>410.34185791015625</v>
      </c>
      <c r="S581" s="1">
        <v>418.47109985351562</v>
      </c>
      <c r="T581" s="1">
        <v>13.478915214538574</v>
      </c>
      <c r="U581" s="1">
        <v>14.124455451965332</v>
      </c>
      <c r="V581" s="1">
        <v>24.111248016357422</v>
      </c>
      <c r="W581" s="1">
        <v>25.265384674072266</v>
      </c>
      <c r="X581" s="1">
        <v>600.4117431640625</v>
      </c>
      <c r="Y581" s="1">
        <v>6.3028216361999512E-2</v>
      </c>
      <c r="Z581" s="1">
        <v>6.6345490515232086E-2</v>
      </c>
      <c r="AA581" s="1">
        <v>101.28577423095703</v>
      </c>
      <c r="AB581" s="1">
        <v>1.7121003866195679</v>
      </c>
      <c r="AC581" s="1">
        <v>-0.14717721939086914</v>
      </c>
      <c r="AD581" s="1">
        <v>1.9280089065432549E-2</v>
      </c>
      <c r="AE581" s="1">
        <v>6.1089466325938702E-3</v>
      </c>
      <c r="AF581" s="1">
        <v>1.7646413296461105E-2</v>
      </c>
      <c r="AG581" s="1">
        <v>7.3760580271482468E-3</v>
      </c>
      <c r="AH581" s="1">
        <v>0.3333333432674408</v>
      </c>
      <c r="AI581" s="1">
        <v>0</v>
      </c>
      <c r="AJ581" s="1">
        <v>2</v>
      </c>
      <c r="AK581" s="1">
        <v>0</v>
      </c>
      <c r="AL581" s="1">
        <v>1</v>
      </c>
      <c r="AM581" s="1">
        <v>0.18999999761581421</v>
      </c>
      <c r="AN581" s="1">
        <v>111115</v>
      </c>
      <c r="AO581">
        <f>X581*0.000001/(K581*0.0001)</f>
        <v>0.28796725763980019</v>
      </c>
      <c r="AP581">
        <f>(U581-T581)/(1000-U581)*AO581</f>
        <v>1.8855772708425435E-4</v>
      </c>
      <c r="AQ581">
        <f>(P581+273.15)</f>
        <v>307.57266845703123</v>
      </c>
      <c r="AR581">
        <f>(O581+273.15)</f>
        <v>308.19343414306638</v>
      </c>
      <c r="AS581">
        <f>(Y581*AK581+Z581*AL581)*AM581</f>
        <v>1.2605643039714121E-2</v>
      </c>
      <c r="AT581">
        <f>((AS581+0.00000010773*(AR581^4-AQ581^4))-AP581*44100)/(L581*0.92*2*29.3+0.00000043092*AQ581^3)</f>
        <v>-4.1194511668946549E-3</v>
      </c>
      <c r="AU581">
        <f>0.61365*EXP(17.502*J581/(240.97+J581))</f>
        <v>5.4690254504596005</v>
      </c>
      <c r="AV581">
        <f>AU581*1000/AA581</f>
        <v>53.995988005076086</v>
      </c>
      <c r="AW581">
        <f>(AV581-U581)</f>
        <v>39.871532553110754</v>
      </c>
      <c r="AX581">
        <f>IF(D581,P581,(O581+P581)/2)</f>
        <v>34.42266845703125</v>
      </c>
      <c r="AY581">
        <f>0.61365*EXP(17.502*AX581/(240.97+AX581))</f>
        <v>5.470278451564849</v>
      </c>
      <c r="AZ581">
        <f>IF(AW581&lt;&gt;0,(1000-(AV581+U581)/2)/AW581*AP581,0)</f>
        <v>4.5680563908228463E-3</v>
      </c>
      <c r="BA581">
        <f>U581*AA581/1000</f>
        <v>1.4306064060429708</v>
      </c>
      <c r="BB581">
        <f>(AY581-BA581)</f>
        <v>4.0396720455218782</v>
      </c>
      <c r="BC581">
        <f>1/(1.6/F581+1.37/N581)</f>
        <v>2.8555561120611229E-3</v>
      </c>
      <c r="BD581">
        <f>G581*AA581*0.001</f>
        <v>122.764408568001</v>
      </c>
      <c r="BE581">
        <f>G581/S581</f>
        <v>2.8964000964015484</v>
      </c>
      <c r="BF581">
        <f>(1-AP581*AA581/AU581/F581)*100</f>
        <v>23.651596928868091</v>
      </c>
      <c r="BG581">
        <f>(S581-E581/(N581/1.35))</f>
        <v>419.37854790422506</v>
      </c>
      <c r="BH581">
        <f>E581*BF581/100/BG581</f>
        <v>-1.3647237886644098E-3</v>
      </c>
    </row>
    <row r="582" spans="1:60" x14ac:dyDescent="0.25">
      <c r="A582" s="1">
        <v>206</v>
      </c>
      <c r="B582" s="1" t="s">
        <v>644</v>
      </c>
      <c r="C582" s="1">
        <v>21983.499999877065</v>
      </c>
      <c r="D582" s="1">
        <v>1</v>
      </c>
      <c r="E582">
        <f>(R582-S582*(1000-T582)/(1000-U582))*AO582</f>
        <v>-2.4307703306419239</v>
      </c>
      <c r="F582">
        <f>IF(AZ582&lt;&gt;0,1/(1/AZ582-1/N582),0)</f>
        <v>4.5984365426528584E-3</v>
      </c>
      <c r="G582">
        <f>((BC582-AP582/2)*S582-E582)/(BC582+AP582/2)</f>
        <v>1211.4843979437242</v>
      </c>
      <c r="H582">
        <f>AP582*1000</f>
        <v>0.18953795001456059</v>
      </c>
      <c r="I582">
        <f>(AU582-BA582)</f>
        <v>4.0377192147659144</v>
      </c>
      <c r="J582">
        <f>(P582+AT582*D582)</f>
        <v>34.418464009812112</v>
      </c>
      <c r="K582" s="1">
        <v>20.850000381469727</v>
      </c>
      <c r="L582">
        <f>(K582*AI582+AJ582)</f>
        <v>2</v>
      </c>
      <c r="M582" s="1">
        <v>0.5</v>
      </c>
      <c r="N582">
        <f>L582*(M582+1)*(M582+1)/(M582*M582+1)</f>
        <v>3.6</v>
      </c>
      <c r="O582" s="1">
        <v>35.043220520019531</v>
      </c>
      <c r="P582" s="1">
        <v>34.422908782958984</v>
      </c>
      <c r="Q582" s="1">
        <v>35.097259521484375</v>
      </c>
      <c r="R582" s="1">
        <v>410.43045043945312</v>
      </c>
      <c r="S582" s="1">
        <v>418.59616088867187</v>
      </c>
      <c r="T582" s="1">
        <v>13.48225212097168</v>
      </c>
      <c r="U582" s="1">
        <v>14.13115119934082</v>
      </c>
      <c r="V582" s="1">
        <v>24.117729187011719</v>
      </c>
      <c r="W582" s="1">
        <v>25.277374267578125</v>
      </c>
      <c r="X582" s="1">
        <v>600.4049072265625</v>
      </c>
      <c r="Y582" s="1">
        <v>0.11192423105239868</v>
      </c>
      <c r="Z582" s="1">
        <v>0.11781498044729233</v>
      </c>
      <c r="AA582" s="1">
        <v>101.28547668457031</v>
      </c>
      <c r="AB582" s="1">
        <v>1.7121003866195679</v>
      </c>
      <c r="AC582" s="1">
        <v>-0.14717721939086914</v>
      </c>
      <c r="AD582" s="1">
        <v>1.9280089065432549E-2</v>
      </c>
      <c r="AE582" s="1">
        <v>6.1089466325938702E-3</v>
      </c>
      <c r="AF582" s="1">
        <v>1.7646413296461105E-2</v>
      </c>
      <c r="AG582" s="1">
        <v>7.3760580271482468E-3</v>
      </c>
      <c r="AH582" s="1">
        <v>1</v>
      </c>
      <c r="AI582" s="1">
        <v>0</v>
      </c>
      <c r="AJ582" s="1">
        <v>2</v>
      </c>
      <c r="AK582" s="1">
        <v>0</v>
      </c>
      <c r="AL582" s="1">
        <v>1</v>
      </c>
      <c r="AM582" s="1">
        <v>0.18999999761581421</v>
      </c>
      <c r="AN582" s="1">
        <v>111115</v>
      </c>
      <c r="AO582">
        <f>X582*0.000001/(K582*0.0001)</f>
        <v>0.28796397901276183</v>
      </c>
      <c r="AP582">
        <f>(U582-T582)/(1000-U582)*AO582</f>
        <v>1.8953795001456057E-4</v>
      </c>
      <c r="AQ582">
        <f>(P582+273.15)</f>
        <v>307.57290878295896</v>
      </c>
      <c r="AR582">
        <f>(O582+273.15)</f>
        <v>308.19322052001951</v>
      </c>
      <c r="AS582">
        <f>(Y582*AK582+Z582*AL582)*AM582</f>
        <v>2.238484600409274E-2</v>
      </c>
      <c r="AT582">
        <f>((AS582+0.00000010773*(AR582^4-AQ582^4))-AP582*44100)/(L582*0.92*2*29.3+0.00000043092*AQ582^3)</f>
        <v>-4.4447731468731837E-3</v>
      </c>
      <c r="AU582">
        <f>0.61365*EXP(17.502*J582/(240.97+J582))</f>
        <v>5.4689996000928867</v>
      </c>
      <c r="AV582">
        <f>AU582*1000/AA582</f>
        <v>53.995891406275291</v>
      </c>
      <c r="AW582">
        <f>(AV582-U582)</f>
        <v>39.864740206934471</v>
      </c>
      <c r="AX582">
        <f>IF(D582,P582,(O582+P582)/2)</f>
        <v>34.422908782958984</v>
      </c>
      <c r="AY582">
        <f>0.61365*EXP(17.502*AX582/(240.97+AX582))</f>
        <v>5.4703515584857634</v>
      </c>
      <c r="AZ582">
        <f>IF(AW582&lt;&gt;0,(1000-(AV582+U582)/2)/AW582*AP582,0)</f>
        <v>4.5925702529650992E-3</v>
      </c>
      <c r="BA582">
        <f>U582*AA582/1000</f>
        <v>1.4312803853269724</v>
      </c>
      <c r="BB582">
        <f>(AY582-BA582)</f>
        <v>4.0390711731587912</v>
      </c>
      <c r="BC582">
        <f>1/(1.6/F582+1.37/N582)</f>
        <v>2.8708828817497439E-3</v>
      </c>
      <c r="BD582">
        <f>G582*AA582*0.001</f>
        <v>122.70577474164978</v>
      </c>
      <c r="BE582">
        <f>G582/S582</f>
        <v>2.8941603176000594</v>
      </c>
      <c r="BF582">
        <f>(1-AP582*AA582/AU582/F582)*100</f>
        <v>23.664726461445952</v>
      </c>
      <c r="BG582">
        <f>(S582-E582/(N582/1.35))</f>
        <v>419.50769976266258</v>
      </c>
      <c r="BH582">
        <f>E582*BF582/100/BG582</f>
        <v>-1.3712147595332273E-3</v>
      </c>
    </row>
    <row r="583" spans="1:60" x14ac:dyDescent="0.25">
      <c r="A583" s="1">
        <v>207</v>
      </c>
      <c r="B583" s="1" t="s">
        <v>645</v>
      </c>
      <c r="C583" s="1">
        <v>21988.999999754131</v>
      </c>
      <c r="D583" s="1">
        <v>1</v>
      </c>
      <c r="E583">
        <f>(R583-S583*(1000-T583)/(1000-U583))*AO583</f>
        <v>-2.5305618287452818</v>
      </c>
      <c r="F583">
        <f>IF(AZ583&lt;&gt;0,1/(1/AZ583-1/N583),0)</f>
        <v>4.6300737961743159E-3</v>
      </c>
      <c r="G583">
        <f>((BC583-AP583/2)*S583-E583)/(BC583+AP583/2)</f>
        <v>1239.4229708650694</v>
      </c>
      <c r="H583">
        <f>AP583*1000</f>
        <v>0.19073139269449549</v>
      </c>
      <c r="I583">
        <f>(AU583-BA583)</f>
        <v>4.0354190970083765</v>
      </c>
      <c r="J583">
        <f>(P583+AT583*D583)</f>
        <v>34.413056660048767</v>
      </c>
      <c r="K583" s="1">
        <v>20.850000381469727</v>
      </c>
      <c r="L583">
        <f>(K583*AI583+AJ583)</f>
        <v>2</v>
      </c>
      <c r="M583" s="1">
        <v>0.5</v>
      </c>
      <c r="N583">
        <f>L583*(M583+1)*(M583+1)/(M583*M583+1)</f>
        <v>3.6</v>
      </c>
      <c r="O583" s="1">
        <v>35.043285369873047</v>
      </c>
      <c r="P583" s="1">
        <v>34.4173583984375</v>
      </c>
      <c r="Q583" s="1">
        <v>35.0943603515625</v>
      </c>
      <c r="R583" s="1">
        <v>410.17434692382812</v>
      </c>
      <c r="S583" s="1">
        <v>418.6851806640625</v>
      </c>
      <c r="T583" s="1">
        <v>13.484671592712402</v>
      </c>
      <c r="U583" s="1">
        <v>14.137681007385254</v>
      </c>
      <c r="V583" s="1">
        <v>24.121532440185547</v>
      </c>
      <c r="W583" s="1">
        <v>25.288091659545898</v>
      </c>
      <c r="X583" s="1">
        <v>600.37841796875</v>
      </c>
      <c r="Y583" s="1">
        <v>0.1091284453868866</v>
      </c>
      <c r="Z583" s="1">
        <v>0.114872045814991</v>
      </c>
      <c r="AA583" s="1">
        <v>101.28507995605469</v>
      </c>
      <c r="AB583" s="1">
        <v>1.7121003866195679</v>
      </c>
      <c r="AC583" s="1">
        <v>-0.14717721939086914</v>
      </c>
      <c r="AD583" s="1">
        <v>1.9280089065432549E-2</v>
      </c>
      <c r="AE583" s="1">
        <v>6.1089466325938702E-3</v>
      </c>
      <c r="AF583" s="1">
        <v>1.7646413296461105E-2</v>
      </c>
      <c r="AG583" s="1">
        <v>7.3760580271482468E-3</v>
      </c>
      <c r="AH583" s="1">
        <v>1</v>
      </c>
      <c r="AI583" s="1">
        <v>0</v>
      </c>
      <c r="AJ583" s="1">
        <v>2</v>
      </c>
      <c r="AK583" s="1">
        <v>0</v>
      </c>
      <c r="AL583" s="1">
        <v>1</v>
      </c>
      <c r="AM583" s="1">
        <v>0.18999999761581421</v>
      </c>
      <c r="AN583" s="1">
        <v>111115</v>
      </c>
      <c r="AO583">
        <f>X583*0.000001/(K583*0.0001)</f>
        <v>0.28795127433298828</v>
      </c>
      <c r="AP583">
        <f>(U583-T583)/(1000-U583)*AO583</f>
        <v>1.9073139269449549E-4</v>
      </c>
      <c r="AQ583">
        <f>(P583+273.15)</f>
        <v>307.56735839843748</v>
      </c>
      <c r="AR583">
        <f>(O583+273.15)</f>
        <v>308.19328536987302</v>
      </c>
      <c r="AS583">
        <f>(Y583*AK583+Z583*AL583)*AM583</f>
        <v>2.182568843097199E-2</v>
      </c>
      <c r="AT583">
        <f>((AS583+0.00000010773*(AR583^4-AQ583^4))-AP583*44100)/(L583*0.92*2*29.3+0.00000043092*AQ583^3)</f>
        <v>-4.3017383887346472E-3</v>
      </c>
      <c r="AU583">
        <f>0.61365*EXP(17.502*J583/(240.97+J583))</f>
        <v>5.467355248234588</v>
      </c>
      <c r="AV583">
        <f>AU583*1000/AA583</f>
        <v>53.979868018139982</v>
      </c>
      <c r="AW583">
        <f>(AV583-U583)</f>
        <v>39.842187010754728</v>
      </c>
      <c r="AX583">
        <f>IF(D583,P583,(O583+P583)/2)</f>
        <v>34.4173583984375</v>
      </c>
      <c r="AY583">
        <f>0.61365*EXP(17.502*AX583/(240.97+AX583))</f>
        <v>5.4686633534539473</v>
      </c>
      <c r="AZ583">
        <f>IF(AW583&lt;&gt;0,(1000-(AV583+U583)/2)/AW583*AP583,0)</f>
        <v>4.6241265608355604E-3</v>
      </c>
      <c r="BA583">
        <f>U583*AA583/1000</f>
        <v>1.4319361512262112</v>
      </c>
      <c r="BB583">
        <f>(AY583-BA583)</f>
        <v>4.0367272022277358</v>
      </c>
      <c r="BC583">
        <f>1/(1.6/F583+1.37/N583)</f>
        <v>2.8906128346723571E-3</v>
      </c>
      <c r="BD583">
        <f>G583*AA583*0.001</f>
        <v>125.5350547034394</v>
      </c>
      <c r="BE583">
        <f>G583/S583</f>
        <v>2.9602742779175091</v>
      </c>
      <c r="BF583">
        <f>(1-AP583*AA583/AU583/F583)*100</f>
        <v>23.686310877709637</v>
      </c>
      <c r="BG583">
        <f>(S583-E583/(N583/1.35))</f>
        <v>419.63414134984197</v>
      </c>
      <c r="BH583">
        <f>E583*BF583/100/BG583</f>
        <v>-1.4283793491663363E-3</v>
      </c>
    </row>
    <row r="584" spans="1:60" x14ac:dyDescent="0.25">
      <c r="A584" s="1">
        <v>208</v>
      </c>
      <c r="B584" s="1" t="s">
        <v>646</v>
      </c>
      <c r="C584" s="1">
        <v>21993.999999642372</v>
      </c>
      <c r="D584" s="1">
        <v>1</v>
      </c>
      <c r="E584">
        <f>(R584-S584*(1000-T584)/(1000-U584))*AO584</f>
        <v>-2.5741634859624001</v>
      </c>
      <c r="F584">
        <f>IF(AZ584&lt;&gt;0,1/(1/AZ584-1/N584),0)</f>
        <v>4.6565521634625616E-3</v>
      </c>
      <c r="G584">
        <f>((BC584-AP584/2)*S584-E584)/(BC584+AP584/2)</f>
        <v>1249.1594127520518</v>
      </c>
      <c r="H584">
        <f>AP584*1000</f>
        <v>0.19163726667813191</v>
      </c>
      <c r="I584">
        <f>(AU584-BA584)</f>
        <v>4.0316253329146026</v>
      </c>
      <c r="J584">
        <f>(P584+AT584*D584)</f>
        <v>34.402130584421577</v>
      </c>
      <c r="K584" s="1">
        <v>20.850000381469727</v>
      </c>
      <c r="L584">
        <f>(K584*AI584+AJ584)</f>
        <v>2</v>
      </c>
      <c r="M584" s="1">
        <v>0.5</v>
      </c>
      <c r="N584">
        <f>L584*(M584+1)*(M584+1)/(M584*M584+1)</f>
        <v>3.6</v>
      </c>
      <c r="O584" s="1">
        <v>35.039859771728516</v>
      </c>
      <c r="P584" s="1">
        <v>34.405902862548828</v>
      </c>
      <c r="Q584" s="1">
        <v>35.078357696533203</v>
      </c>
      <c r="R584" s="1">
        <v>410.00250244140625</v>
      </c>
      <c r="S584" s="1">
        <v>418.66375732421875</v>
      </c>
      <c r="T584" s="1">
        <v>13.486190795898438</v>
      </c>
      <c r="U584" s="1">
        <v>14.142321586608887</v>
      </c>
      <c r="V584" s="1">
        <v>24.128433227539063</v>
      </c>
      <c r="W584" s="1">
        <v>25.301097869873047</v>
      </c>
      <c r="X584" s="1">
        <v>600.35736083984375</v>
      </c>
      <c r="Y584" s="1">
        <v>0.12549981474876404</v>
      </c>
      <c r="Z584" s="1">
        <v>0.13210506737232208</v>
      </c>
      <c r="AA584" s="1">
        <v>101.28525543212891</v>
      </c>
      <c r="AB584" s="1">
        <v>1.7121003866195679</v>
      </c>
      <c r="AC584" s="1">
        <v>-0.14717721939086914</v>
      </c>
      <c r="AD584" s="1">
        <v>1.9280089065432549E-2</v>
      </c>
      <c r="AE584" s="1">
        <v>6.1089466325938702E-3</v>
      </c>
      <c r="AF584" s="1">
        <v>1.7646413296461105E-2</v>
      </c>
      <c r="AG584" s="1">
        <v>7.3760580271482468E-3</v>
      </c>
      <c r="AH584" s="1">
        <v>1</v>
      </c>
      <c r="AI584" s="1">
        <v>0</v>
      </c>
      <c r="AJ584" s="1">
        <v>2</v>
      </c>
      <c r="AK584" s="1">
        <v>0</v>
      </c>
      <c r="AL584" s="1">
        <v>1</v>
      </c>
      <c r="AM584" s="1">
        <v>0.18999999761581421</v>
      </c>
      <c r="AN584" s="1">
        <v>111115</v>
      </c>
      <c r="AO584">
        <f>X584*0.000001/(K584*0.0001)</f>
        <v>0.28794117499077199</v>
      </c>
      <c r="AP584">
        <f>(U584-T584)/(1000-U584)*AO584</f>
        <v>1.9163726667813192E-4</v>
      </c>
      <c r="AQ584">
        <f>(P584+273.15)</f>
        <v>307.55590286254881</v>
      </c>
      <c r="AR584">
        <f>(O584+273.15)</f>
        <v>308.18985977172849</v>
      </c>
      <c r="AS584">
        <f>(Y584*AK584+Z584*AL584)*AM584</f>
        <v>2.5099962485778171E-2</v>
      </c>
      <c r="AT584">
        <f>((AS584+0.00000010773*(AR584^4-AQ584^4))-AP584*44100)/(L584*0.92*2*29.3+0.00000043092*AQ584^3)</f>
        <v>-3.7722781272491838E-3</v>
      </c>
      <c r="AU584">
        <f>0.61365*EXP(17.502*J584/(240.97+J584))</f>
        <v>5.4640339872175945</v>
      </c>
      <c r="AV584">
        <f>AU584*1000/AA584</f>
        <v>53.946983338350122</v>
      </c>
      <c r="AW584">
        <f>(AV584-U584)</f>
        <v>39.804661751741236</v>
      </c>
      <c r="AX584">
        <f>IF(D584,P584,(O584+P584)/2)</f>
        <v>34.405902862548828</v>
      </c>
      <c r="AY584">
        <f>0.61365*EXP(17.502*AX584/(240.97+AX584))</f>
        <v>5.4651804696236992</v>
      </c>
      <c r="AZ584">
        <f>IF(AW584&lt;&gt;0,(1000-(AV584+U584)/2)/AW584*AP584,0)</f>
        <v>4.6505367559647147E-3</v>
      </c>
      <c r="BA584">
        <f>U584*AA584/1000</f>
        <v>1.4324086543029917</v>
      </c>
      <c r="BB584">
        <f>(AY584-BA584)</f>
        <v>4.0327718153207073</v>
      </c>
      <c r="BC584">
        <f>1/(1.6/F584+1.37/N584)</f>
        <v>2.9071253213368091E-3</v>
      </c>
      <c r="BD584">
        <f>G584*AA584*0.001</f>
        <v>126.52143019603972</v>
      </c>
      <c r="BE584">
        <f>G584/S584</f>
        <v>2.9836817515223468</v>
      </c>
      <c r="BF584">
        <f>(1-AP584*AA584/AU584/F584)*100</f>
        <v>23.713387388760999</v>
      </c>
      <c r="BG584">
        <f>(S584-E584/(N584/1.35))</f>
        <v>419.62906863145463</v>
      </c>
      <c r="BH584">
        <f>E584*BF584/100/BG584</f>
        <v>-1.454668908989262E-3</v>
      </c>
    </row>
    <row r="585" spans="1:60" x14ac:dyDescent="0.25">
      <c r="A585" s="1">
        <v>209</v>
      </c>
      <c r="B585" s="1" t="s">
        <v>647</v>
      </c>
      <c r="C585" s="1">
        <v>21998.999999530613</v>
      </c>
      <c r="D585" s="1">
        <v>1</v>
      </c>
      <c r="E585">
        <f>(R585-S585*(1000-T585)/(1000-U585))*AO585</f>
        <v>-2.5752329318178711</v>
      </c>
      <c r="F585">
        <f>IF(AZ585&lt;&gt;0,1/(1/AZ585-1/N585),0)</f>
        <v>4.6751069073767988E-3</v>
      </c>
      <c r="G585">
        <f>((BC585-AP585/2)*S585-E585)/(BC585+AP585/2)</f>
        <v>1246.1117874623485</v>
      </c>
      <c r="H585">
        <f>AP585*1000</f>
        <v>0.19228121908291276</v>
      </c>
      <c r="I585">
        <f>(AU585-BA585)</f>
        <v>4.0291785672785867</v>
      </c>
      <c r="J585">
        <f>(P585+AT585*D585)</f>
        <v>34.395250495464737</v>
      </c>
      <c r="K585" s="1">
        <v>20.850000381469727</v>
      </c>
      <c r="L585">
        <f>(K585*AI585+AJ585)</f>
        <v>2</v>
      </c>
      <c r="M585" s="1">
        <v>0.5</v>
      </c>
      <c r="N585">
        <f>L585*(M585+1)*(M585+1)/(M585*M585+1)</f>
        <v>3.6</v>
      </c>
      <c r="O585" s="1">
        <v>35.034275054931641</v>
      </c>
      <c r="P585" s="1">
        <v>34.399242401123047</v>
      </c>
      <c r="Q585" s="1">
        <v>35.072784423828125</v>
      </c>
      <c r="R585" s="1">
        <v>409.9603271484375</v>
      </c>
      <c r="S585" s="1">
        <v>418.62448120117187</v>
      </c>
      <c r="T585" s="1">
        <v>13.487484931945801</v>
      </c>
      <c r="U585" s="1">
        <v>14.145825386047363</v>
      </c>
      <c r="V585" s="1">
        <v>24.137607574462891</v>
      </c>
      <c r="W585" s="1">
        <v>25.314798355102539</v>
      </c>
      <c r="X585" s="1">
        <v>600.35076904296875</v>
      </c>
      <c r="Y585" s="1">
        <v>7.0079348981380463E-2</v>
      </c>
      <c r="Z585" s="1">
        <v>7.376774400472641E-2</v>
      </c>
      <c r="AA585" s="1">
        <v>101.28535461425781</v>
      </c>
      <c r="AB585" s="1">
        <v>1.7121003866195679</v>
      </c>
      <c r="AC585" s="1">
        <v>-0.14717721939086914</v>
      </c>
      <c r="AD585" s="1">
        <v>1.9280089065432549E-2</v>
      </c>
      <c r="AE585" s="1">
        <v>6.1089466325938702E-3</v>
      </c>
      <c r="AF585" s="1">
        <v>1.7646413296461105E-2</v>
      </c>
      <c r="AG585" s="1">
        <v>7.3760580271482468E-3</v>
      </c>
      <c r="AH585" s="1">
        <v>1</v>
      </c>
      <c r="AI585" s="1">
        <v>0</v>
      </c>
      <c r="AJ585" s="1">
        <v>2</v>
      </c>
      <c r="AK585" s="1">
        <v>0</v>
      </c>
      <c r="AL585" s="1">
        <v>1</v>
      </c>
      <c r="AM585" s="1">
        <v>0.18999999761581421</v>
      </c>
      <c r="AN585" s="1">
        <v>111115</v>
      </c>
      <c r="AO585">
        <f>X585*0.000001/(K585*0.0001)</f>
        <v>0.28793801345755649</v>
      </c>
      <c r="AP585">
        <f>(U585-T585)/(1000-U585)*AO585</f>
        <v>1.9228121908291277E-4</v>
      </c>
      <c r="AQ585">
        <f>(P585+273.15)</f>
        <v>307.54924240112302</v>
      </c>
      <c r="AR585">
        <f>(O585+273.15)</f>
        <v>308.18427505493162</v>
      </c>
      <c r="AS585">
        <f>(Y585*AK585+Z585*AL585)*AM585</f>
        <v>1.4015871185022011E-2</v>
      </c>
      <c r="AT585">
        <f>((AS585+0.00000010773*(AR585^4-AQ585^4))-AP585*44100)/(L585*0.92*2*29.3+0.00000043092*AQ585^3)</f>
        <v>-3.9919056583096078E-3</v>
      </c>
      <c r="AU585">
        <f>0.61365*EXP(17.502*J585/(240.97+J585))</f>
        <v>5.4619435078157643</v>
      </c>
      <c r="AV585">
        <f>AU585*1000/AA585</f>
        <v>53.926291008383288</v>
      </c>
      <c r="AW585">
        <f>(AV585-U585)</f>
        <v>39.780465622335925</v>
      </c>
      <c r="AX585">
        <f>IF(D585,P585,(O585+P585)/2)</f>
        <v>34.399242401123047</v>
      </c>
      <c r="AY585">
        <f>0.61365*EXP(17.502*AX585/(240.97+AX585))</f>
        <v>5.4631563429793628</v>
      </c>
      <c r="AZ585">
        <f>IF(AW585&lt;&gt;0,(1000-(AV585+U585)/2)/AW585*AP585,0)</f>
        <v>4.6690434969591669E-3</v>
      </c>
      <c r="BA585">
        <f>U585*AA585/1000</f>
        <v>1.4327649405371776</v>
      </c>
      <c r="BB585">
        <f>(AY585-BA585)</f>
        <v>4.0303914024421852</v>
      </c>
      <c r="BC585">
        <f>1/(1.6/F585+1.37/N585)</f>
        <v>2.9186963400505564E-3</v>
      </c>
      <c r="BD585">
        <f>G585*AA585*0.001</f>
        <v>126.21287428213064</v>
      </c>
      <c r="BE585">
        <f>G585/S585</f>
        <v>2.9766815927411656</v>
      </c>
      <c r="BF585">
        <f>(1-AP585*AA585/AU585/F585)*100</f>
        <v>23.731576500468066</v>
      </c>
      <c r="BG585">
        <f>(S585-E585/(N585/1.35))</f>
        <v>419.5901935506036</v>
      </c>
      <c r="BH585">
        <f>E585*BF585/100/BG585</f>
        <v>-1.4565244437865998E-3</v>
      </c>
    </row>
    <row r="586" spans="1:60" x14ac:dyDescent="0.25">
      <c r="A586" s="1" t="s">
        <v>9</v>
      </c>
      <c r="B586" s="1" t="s">
        <v>648</v>
      </c>
    </row>
    <row r="587" spans="1:60" x14ac:dyDescent="0.25">
      <c r="A587" s="1" t="s">
        <v>9</v>
      </c>
      <c r="B587" s="1" t="s">
        <v>649</v>
      </c>
    </row>
    <row r="588" spans="1:60" x14ac:dyDescent="0.25">
      <c r="A588" s="1" t="s">
        <v>9</v>
      </c>
      <c r="B588" s="1" t="s">
        <v>650</v>
      </c>
    </row>
    <row r="589" spans="1:60" x14ac:dyDescent="0.25">
      <c r="A589" s="1" t="s">
        <v>9</v>
      </c>
      <c r="B589" s="1" t="s">
        <v>651</v>
      </c>
    </row>
    <row r="590" spans="1:60" x14ac:dyDescent="0.25">
      <c r="A590" s="1" t="s">
        <v>9</v>
      </c>
      <c r="B590" s="1" t="s">
        <v>652</v>
      </c>
    </row>
    <row r="591" spans="1:60" x14ac:dyDescent="0.25">
      <c r="A591" s="1" t="s">
        <v>9</v>
      </c>
      <c r="B591" s="1" t="s">
        <v>653</v>
      </c>
    </row>
    <row r="592" spans="1:60" x14ac:dyDescent="0.25">
      <c r="A592" s="1" t="s">
        <v>9</v>
      </c>
      <c r="B592" s="1" t="s">
        <v>654</v>
      </c>
    </row>
    <row r="593" spans="1:60" x14ac:dyDescent="0.25">
      <c r="A593" s="1" t="s">
        <v>9</v>
      </c>
      <c r="B593" s="1" t="s">
        <v>655</v>
      </c>
    </row>
    <row r="594" spans="1:60" x14ac:dyDescent="0.25">
      <c r="A594" s="1" t="s">
        <v>9</v>
      </c>
      <c r="B594" s="1" t="s">
        <v>656</v>
      </c>
    </row>
    <row r="595" spans="1:60" x14ac:dyDescent="0.25">
      <c r="A595" s="1">
        <v>210</v>
      </c>
      <c r="B595" s="1" t="s">
        <v>657</v>
      </c>
      <c r="C595" s="1">
        <v>22284.499999988824</v>
      </c>
      <c r="D595" s="1">
        <v>1</v>
      </c>
      <c r="E595">
        <f>(R595-S595*(1000-T595)/(1000-U595))*AO595</f>
        <v>-2.8941429866532671</v>
      </c>
      <c r="F595">
        <f>IF(AZ595&lt;&gt;0,1/(1/AZ595-1/N595),0)</f>
        <v>6.1714907555117608E-3</v>
      </c>
      <c r="G595">
        <f>((BC595-AP595/2)*S595-E595)/(BC595+AP595/2)</f>
        <v>1120.0699314505205</v>
      </c>
      <c r="H595">
        <f>AP595*1000</f>
        <v>0.24898984682310807</v>
      </c>
      <c r="I595">
        <f>(AU595-BA595)</f>
        <v>3.9540991126679108</v>
      </c>
      <c r="J595">
        <f>(P595+AT595*D595)</f>
        <v>34.236429573601029</v>
      </c>
      <c r="K595" s="1">
        <v>17.860000610351563</v>
      </c>
      <c r="L595">
        <f>(K595*AI595+AJ595)</f>
        <v>2</v>
      </c>
      <c r="M595" s="1">
        <v>0.5</v>
      </c>
      <c r="N595">
        <f>L595*(M595+1)*(M595+1)/(M595*M595+1)</f>
        <v>3.6</v>
      </c>
      <c r="O595" s="1">
        <v>35.001407623291016</v>
      </c>
      <c r="P595" s="1">
        <v>34.248836517333984</v>
      </c>
      <c r="Q595" s="1">
        <v>35.0947265625</v>
      </c>
      <c r="R595" s="1">
        <v>410.0709228515625</v>
      </c>
      <c r="S595" s="1">
        <v>418.37054443359375</v>
      </c>
      <c r="T595" s="1">
        <v>13.683883666992188</v>
      </c>
      <c r="U595" s="1">
        <v>14.41390323638916</v>
      </c>
      <c r="V595" s="1">
        <v>24.576211929321289</v>
      </c>
      <c r="W595" s="1">
        <v>25.840372085571289</v>
      </c>
      <c r="X595" s="1">
        <v>600.37579345703125</v>
      </c>
      <c r="Y595" s="1">
        <v>0.16369430720806122</v>
      </c>
      <c r="Z595" s="1">
        <v>0.17230980098247528</v>
      </c>
      <c r="AA595" s="1">
        <v>101.27585601806641</v>
      </c>
      <c r="AB595" s="1">
        <v>1.627812385559082</v>
      </c>
      <c r="AC595" s="1">
        <v>-0.15304699540138245</v>
      </c>
      <c r="AD595" s="1">
        <v>1.4398207888007164E-2</v>
      </c>
      <c r="AE595" s="1">
        <v>4.7949403524398804E-3</v>
      </c>
      <c r="AF595" s="1">
        <v>1.2062035501003265E-2</v>
      </c>
      <c r="AG595" s="1">
        <v>5.567613523453474E-3</v>
      </c>
      <c r="AH595" s="1">
        <v>0.3333333432674408</v>
      </c>
      <c r="AI595" s="1">
        <v>0</v>
      </c>
      <c r="AJ595" s="1">
        <v>2</v>
      </c>
      <c r="AK595" s="1">
        <v>0</v>
      </c>
      <c r="AL595" s="1">
        <v>1</v>
      </c>
      <c r="AM595" s="1">
        <v>0.18999999761581421</v>
      </c>
      <c r="AN595" s="1">
        <v>111115</v>
      </c>
      <c r="AO595">
        <f>X595*0.000001/(K595*0.0001)</f>
        <v>0.33615664778256305</v>
      </c>
      <c r="AP595">
        <f>(U595-T595)/(1000-U595)*AO595</f>
        <v>2.4898984682310808E-4</v>
      </c>
      <c r="AQ595">
        <f>(P595+273.15)</f>
        <v>307.39883651733396</v>
      </c>
      <c r="AR595">
        <f>(O595+273.15)</f>
        <v>308.15140762329099</v>
      </c>
      <c r="AS595">
        <f>(Y595*AK595+Z595*AL595)*AM595</f>
        <v>3.2738861775851724E-2</v>
      </c>
      <c r="AT595">
        <f>((AS595+0.00000010773*(AR595^4-AQ595^4))-AP595*44100)/(L595*0.92*2*29.3+0.00000043092*AQ595^3)</f>
        <v>-1.2406943732953252E-2</v>
      </c>
      <c r="AU595">
        <f>0.61365*EXP(17.502*J595/(240.97+J595))</f>
        <v>5.4138795014948009</v>
      </c>
      <c r="AV595">
        <f>AU595*1000/AA595</f>
        <v>53.456763678492429</v>
      </c>
      <c r="AW595">
        <f>(AV595-U595)</f>
        <v>39.042860442103269</v>
      </c>
      <c r="AX595">
        <f>IF(D595,P595,(O595+P595)/2)</f>
        <v>34.248836517333984</v>
      </c>
      <c r="AY595">
        <f>0.61365*EXP(17.502*AX595/(240.97+AX595))</f>
        <v>5.4176209291121031</v>
      </c>
      <c r="AZ595">
        <f>IF(AW595&lt;&gt;0,(1000-(AV595+U595)/2)/AW595*AP595,0)</f>
        <v>6.1609290564236825E-3</v>
      </c>
      <c r="BA595">
        <f>U595*AA595/1000</f>
        <v>1.4597803888268899</v>
      </c>
      <c r="BB595">
        <f>(AY595-BA595)</f>
        <v>3.957840540285213</v>
      </c>
      <c r="BC595">
        <f>1/(1.6/F595+1.37/N595)</f>
        <v>3.8515281720912301E-3</v>
      </c>
      <c r="BD595">
        <f>G595*AA595*0.001</f>
        <v>113.43604110774842</v>
      </c>
      <c r="BE595">
        <f>G595/S595</f>
        <v>2.6772198625190371</v>
      </c>
      <c r="BF595">
        <f>(1-AP595*AA595/AU595/F595)*100</f>
        <v>24.527472798002982</v>
      </c>
      <c r="BG595">
        <f>(S595-E595/(N595/1.35))</f>
        <v>419.45584805358874</v>
      </c>
      <c r="BH595">
        <f>E595*BF595/100/BG595</f>
        <v>-1.69233576568469E-3</v>
      </c>
    </row>
    <row r="596" spans="1:60" x14ac:dyDescent="0.25">
      <c r="A596" s="1">
        <v>211</v>
      </c>
      <c r="B596" s="1" t="s">
        <v>658</v>
      </c>
      <c r="C596" s="1">
        <v>22289.99999986589</v>
      </c>
      <c r="D596" s="1">
        <v>1</v>
      </c>
      <c r="E596">
        <f>(R596-S596*(1000-T596)/(1000-U596))*AO596</f>
        <v>-2.8883975670890298</v>
      </c>
      <c r="F596">
        <f>IF(AZ596&lt;&gt;0,1/(1/AZ596-1/N596),0)</f>
        <v>6.2249634215825137E-3</v>
      </c>
      <c r="G596">
        <f>((BC596-AP596/2)*S596-E596)/(BC596+AP596/2)</f>
        <v>1112.5377103710791</v>
      </c>
      <c r="H596">
        <f>AP596*1000</f>
        <v>0.25016801383425324</v>
      </c>
      <c r="I596">
        <f>(AU596-BA596)</f>
        <v>3.9389527626692749</v>
      </c>
      <c r="J596">
        <f>(P596+AT596*D596)</f>
        <v>34.195100691035748</v>
      </c>
      <c r="K596" s="1">
        <v>17.860000610351563</v>
      </c>
      <c r="L596">
        <f>(K596*AI596+AJ596)</f>
        <v>2</v>
      </c>
      <c r="M596" s="1">
        <v>0.5</v>
      </c>
      <c r="N596">
        <f>L596*(M596+1)*(M596+1)/(M596*M596+1)</f>
        <v>3.6</v>
      </c>
      <c r="O596" s="1">
        <v>34.993316650390625</v>
      </c>
      <c r="P596" s="1">
        <v>34.204109191894531</v>
      </c>
      <c r="Q596" s="1">
        <v>35.099056243896484</v>
      </c>
      <c r="R596" s="1">
        <v>410.04437255859375</v>
      </c>
      <c r="S596" s="1">
        <v>418.32534790039062</v>
      </c>
      <c r="T596" s="1">
        <v>13.707058906555176</v>
      </c>
      <c r="U596" s="1">
        <v>14.440502166748047</v>
      </c>
      <c r="V596" s="1">
        <v>24.62921142578125</v>
      </c>
      <c r="W596" s="1">
        <v>25.897026062011719</v>
      </c>
      <c r="X596" s="1">
        <v>600.3846435546875</v>
      </c>
      <c r="Y596" s="1">
        <v>0.1800045520067215</v>
      </c>
      <c r="Z596" s="1">
        <v>0.18947847187519073</v>
      </c>
      <c r="AA596" s="1">
        <v>101.2762451171875</v>
      </c>
      <c r="AB596" s="1">
        <v>1.627812385559082</v>
      </c>
      <c r="AC596" s="1">
        <v>-0.15304699540138245</v>
      </c>
      <c r="AD596" s="1">
        <v>1.4398207888007164E-2</v>
      </c>
      <c r="AE596" s="1">
        <v>4.7949403524398804E-3</v>
      </c>
      <c r="AF596" s="1">
        <v>1.2062035501003265E-2</v>
      </c>
      <c r="AG596" s="1">
        <v>5.567613523453474E-3</v>
      </c>
      <c r="AH596" s="1">
        <v>1</v>
      </c>
      <c r="AI596" s="1">
        <v>0</v>
      </c>
      <c r="AJ596" s="1">
        <v>2</v>
      </c>
      <c r="AK596" s="1">
        <v>0</v>
      </c>
      <c r="AL596" s="1">
        <v>1</v>
      </c>
      <c r="AM596" s="1">
        <v>0.18999999761581421</v>
      </c>
      <c r="AN596" s="1">
        <v>111115</v>
      </c>
      <c r="AO596">
        <f>X596*0.000001/(K596*0.0001)</f>
        <v>0.33616160304423931</v>
      </c>
      <c r="AP596">
        <f>(U596-T596)/(1000-U596)*AO596</f>
        <v>2.5016801383425324E-4</v>
      </c>
      <c r="AQ596">
        <f>(P596+273.15)</f>
        <v>307.35410919189451</v>
      </c>
      <c r="AR596">
        <f>(O596+273.15)</f>
        <v>308.1433166503906</v>
      </c>
      <c r="AS596">
        <f>(Y596*AK596+Z596*AL596)*AM596</f>
        <v>3.6000909204534359E-2</v>
      </c>
      <c r="AT596">
        <f>((AS596+0.00000010773*(AR596^4-AQ596^4))-AP596*44100)/(L596*0.92*2*29.3+0.00000043092*AQ596^3)</f>
        <v>-9.0085008587809188E-3</v>
      </c>
      <c r="AU596">
        <f>0.61365*EXP(17.502*J596/(240.97+J596))</f>
        <v>5.401432599724127</v>
      </c>
      <c r="AV596">
        <f>AU596*1000/AA596</f>
        <v>53.333657793830021</v>
      </c>
      <c r="AW596">
        <f>(AV596-U596)</f>
        <v>38.893155627081974</v>
      </c>
      <c r="AX596">
        <f>IF(D596,P596,(O596+P596)/2)</f>
        <v>34.204109191894531</v>
      </c>
      <c r="AY596">
        <f>0.61365*EXP(17.502*AX596/(240.97+AX596))</f>
        <v>5.4041435414621146</v>
      </c>
      <c r="AZ596">
        <f>IF(AW596&lt;&gt;0,(1000-(AV596+U596)/2)/AW596*AP596,0)</f>
        <v>6.2142180659840451E-3</v>
      </c>
      <c r="BA596">
        <f>U596*AA596/1000</f>
        <v>1.4624798370548524</v>
      </c>
      <c r="BB596">
        <f>(AY596-BA596)</f>
        <v>3.9416637044072624</v>
      </c>
      <c r="BC596">
        <f>1/(1.6/F596+1.37/N596)</f>
        <v>3.8848502670289155E-3</v>
      </c>
      <c r="BD596">
        <f>G596*AA596*0.001</f>
        <v>112.67364185765597</v>
      </c>
      <c r="BE596">
        <f>G596/S596</f>
        <v>2.6595034605361532</v>
      </c>
      <c r="BF596">
        <f>(1-AP596*AA596/AU596/F596)*100</f>
        <v>24.648204243222203</v>
      </c>
      <c r="BG596">
        <f>(S596-E596/(N596/1.35))</f>
        <v>419.40849698804902</v>
      </c>
      <c r="BH596">
        <f>E596*BF596/100/BG596</f>
        <v>-1.6974814215856282E-3</v>
      </c>
    </row>
    <row r="597" spans="1:60" x14ac:dyDescent="0.25">
      <c r="A597" s="1">
        <v>212</v>
      </c>
      <c r="B597" s="1" t="s">
        <v>659</v>
      </c>
      <c r="C597" s="1">
        <v>22294.999999754131</v>
      </c>
      <c r="D597" s="1">
        <v>1</v>
      </c>
      <c r="E597">
        <f>(R597-S597*(1000-T597)/(1000-U597))*AO597</f>
        <v>-2.9366396565635533</v>
      </c>
      <c r="F597">
        <f>IF(AZ597&lt;&gt;0,1/(1/AZ597-1/N597),0)</f>
        <v>6.3932851075071935E-3</v>
      </c>
      <c r="G597">
        <f>((BC597-AP597/2)*S597-E597)/(BC597+AP597/2)</f>
        <v>1105.4244138940892</v>
      </c>
      <c r="H597">
        <f>AP597*1000</f>
        <v>0.25629682151910993</v>
      </c>
      <c r="I597">
        <f>(AU597-BA597)</f>
        <v>3.9295106499281327</v>
      </c>
      <c r="J597">
        <f>(P597+AT597*D597)</f>
        <v>34.16860358980356</v>
      </c>
      <c r="K597" s="1">
        <v>17.860000610351563</v>
      </c>
      <c r="L597">
        <f>(K597*AI597+AJ597)</f>
        <v>2</v>
      </c>
      <c r="M597" s="1">
        <v>0.5</v>
      </c>
      <c r="N597">
        <f>L597*(M597+1)*(M597+1)/(M597*M597+1)</f>
        <v>3.6</v>
      </c>
      <c r="O597" s="1">
        <v>34.987945556640625</v>
      </c>
      <c r="P597" s="1">
        <v>34.177768707275391</v>
      </c>
      <c r="Q597" s="1">
        <v>35.093875885009766</v>
      </c>
      <c r="R597" s="1">
        <v>409.9010009765625</v>
      </c>
      <c r="S597" s="1">
        <v>418.31771850585937</v>
      </c>
      <c r="T597" s="1">
        <v>13.703717231750488</v>
      </c>
      <c r="U597" s="1">
        <v>14.455104827880859</v>
      </c>
      <c r="V597" s="1">
        <v>24.58757209777832</v>
      </c>
      <c r="W597" s="1">
        <v>25.929960250854492</v>
      </c>
      <c r="X597" s="1">
        <v>600.39501953125</v>
      </c>
      <c r="Y597" s="1">
        <v>0.12831340730190277</v>
      </c>
      <c r="Z597" s="1">
        <v>0.13506674766540527</v>
      </c>
      <c r="AA597" s="1">
        <v>101.27598571777344</v>
      </c>
      <c r="AB597" s="1">
        <v>1.627812385559082</v>
      </c>
      <c r="AC597" s="1">
        <v>-0.15304699540138245</v>
      </c>
      <c r="AD597" s="1">
        <v>1.4398207888007164E-2</v>
      </c>
      <c r="AE597" s="1">
        <v>4.7949403524398804E-3</v>
      </c>
      <c r="AF597" s="1">
        <v>1.2062035501003265E-2</v>
      </c>
      <c r="AG597" s="1">
        <v>5.567613523453474E-3</v>
      </c>
      <c r="AH597" s="1">
        <v>1</v>
      </c>
      <c r="AI597" s="1">
        <v>0</v>
      </c>
      <c r="AJ597" s="1">
        <v>2</v>
      </c>
      <c r="AK597" s="1">
        <v>0</v>
      </c>
      <c r="AL597" s="1">
        <v>1</v>
      </c>
      <c r="AM597" s="1">
        <v>0.18999999761581421</v>
      </c>
      <c r="AN597" s="1">
        <v>111115</v>
      </c>
      <c r="AO597">
        <f>X597*0.000001/(K597*0.0001)</f>
        <v>0.33616741266137701</v>
      </c>
      <c r="AP597">
        <f>(U597-T597)/(1000-U597)*AO597</f>
        <v>2.5629682151910994E-4</v>
      </c>
      <c r="AQ597">
        <f>(P597+273.15)</f>
        <v>307.32776870727537</v>
      </c>
      <c r="AR597">
        <f>(O597+273.15)</f>
        <v>308.1379455566406</v>
      </c>
      <c r="AS597">
        <f>(Y597*AK597+Z597*AL597)*AM597</f>
        <v>2.5662681734402781E-2</v>
      </c>
      <c r="AT597">
        <f>((AS597+0.00000010773*(AR597^4-AQ597^4))-AP597*44100)/(L597*0.92*2*29.3+0.00000043092*AQ597^3)</f>
        <v>-9.165117471833276E-3</v>
      </c>
      <c r="AU597">
        <f>0.61365*EXP(17.502*J597/(240.97+J597))</f>
        <v>5.3934656400255125</v>
      </c>
      <c r="AV597">
        <f>AU597*1000/AA597</f>
        <v>53.255128565773965</v>
      </c>
      <c r="AW597">
        <f>(AV597-U597)</f>
        <v>38.800023737893106</v>
      </c>
      <c r="AX597">
        <f>IF(D597,P597,(O597+P597)/2)</f>
        <v>34.177768707275391</v>
      </c>
      <c r="AY597">
        <f>0.61365*EXP(17.502*AX597/(240.97+AX597))</f>
        <v>5.3962201856039771</v>
      </c>
      <c r="AZ597">
        <f>IF(AW597&lt;&gt;0,(1000-(AV597+U597)/2)/AW597*AP597,0)</f>
        <v>6.3819513201926878E-3</v>
      </c>
      <c r="BA597">
        <f>U597*AA597/1000</f>
        <v>1.4639549900973798</v>
      </c>
      <c r="BB597">
        <f>(AY597-BA597)</f>
        <v>3.9322651955065973</v>
      </c>
      <c r="BC597">
        <f>1/(1.6/F597+1.37/N597)</f>
        <v>3.989736299018584E-3</v>
      </c>
      <c r="BD597">
        <f>G597*AA597*0.001</f>
        <v>111.95294715361585</v>
      </c>
      <c r="BE597">
        <f>G597/S597</f>
        <v>2.6425474346208109</v>
      </c>
      <c r="BF597">
        <f>(1-AP597*AA597/AU597/F597)*100</f>
        <v>24.723795978555042</v>
      </c>
      <c r="BG597">
        <f>(S597-E597/(N597/1.35))</f>
        <v>419.41895837707068</v>
      </c>
      <c r="BH597">
        <f>E597*BF597/100/BG597</f>
        <v>-1.731082448260176E-3</v>
      </c>
    </row>
    <row r="598" spans="1:60" x14ac:dyDescent="0.25">
      <c r="A598" s="1">
        <v>213</v>
      </c>
      <c r="B598" s="1" t="s">
        <v>660</v>
      </c>
      <c r="C598" s="1">
        <v>22299.999999642372</v>
      </c>
      <c r="D598" s="1">
        <v>1</v>
      </c>
      <c r="E598">
        <f>(R598-S598*(1000-T598)/(1000-U598))*AO598</f>
        <v>-2.9442479846536016</v>
      </c>
      <c r="F598">
        <f>IF(AZ598&lt;&gt;0,1/(1/AZ598-1/N598),0)</f>
        <v>6.4172332356306223E-3</v>
      </c>
      <c r="G598">
        <f>((BC598-AP598/2)*S598-E598)/(BC598+AP598/2)</f>
        <v>1104.6461863180393</v>
      </c>
      <c r="H598">
        <f>AP598*1000</f>
        <v>0.25706228677262921</v>
      </c>
      <c r="I598">
        <f>(AU598-BA598)</f>
        <v>3.9265899451587547</v>
      </c>
      <c r="J598">
        <f>(P598+AT598*D598)</f>
        <v>34.160193803672911</v>
      </c>
      <c r="K598" s="1">
        <v>17.860000610351563</v>
      </c>
      <c r="L598">
        <f>(K598*AI598+AJ598)</f>
        <v>2</v>
      </c>
      <c r="M598" s="1">
        <v>0.5</v>
      </c>
      <c r="N598">
        <f>L598*(M598+1)*(M598+1)/(M598*M598+1)</f>
        <v>3.6</v>
      </c>
      <c r="O598" s="1">
        <v>34.983318328857422</v>
      </c>
      <c r="P598" s="1">
        <v>34.169261932373047</v>
      </c>
      <c r="Q598" s="1">
        <v>35.076702117919922</v>
      </c>
      <c r="R598" s="1">
        <v>409.88204956054687</v>
      </c>
      <c r="S598" s="1">
        <v>418.32064819335937</v>
      </c>
      <c r="T598" s="1">
        <v>13.705412864685059</v>
      </c>
      <c r="U598" s="1">
        <v>14.459059715270996</v>
      </c>
      <c r="V598" s="1">
        <v>24.596414566040039</v>
      </c>
      <c r="W598" s="1">
        <v>25.945255279541016</v>
      </c>
      <c r="X598" s="1">
        <v>600.38055419921875</v>
      </c>
      <c r="Y598" s="1">
        <v>0.1151755303144455</v>
      </c>
      <c r="Z598" s="1">
        <v>0.12123739719390869</v>
      </c>
      <c r="AA598" s="1">
        <v>101.27555084228516</v>
      </c>
      <c r="AB598" s="1">
        <v>1.627812385559082</v>
      </c>
      <c r="AC598" s="1">
        <v>-0.15304699540138245</v>
      </c>
      <c r="AD598" s="1">
        <v>1.4398207888007164E-2</v>
      </c>
      <c r="AE598" s="1">
        <v>4.7949403524398804E-3</v>
      </c>
      <c r="AF598" s="1">
        <v>1.2062035501003265E-2</v>
      </c>
      <c r="AG598" s="1">
        <v>5.567613523453474E-3</v>
      </c>
      <c r="AH598" s="1">
        <v>1</v>
      </c>
      <c r="AI598" s="1">
        <v>0</v>
      </c>
      <c r="AJ598" s="1">
        <v>2</v>
      </c>
      <c r="AK598" s="1">
        <v>0</v>
      </c>
      <c r="AL598" s="1">
        <v>1</v>
      </c>
      <c r="AM598" s="1">
        <v>0.18999999761581421</v>
      </c>
      <c r="AN598" s="1">
        <v>111115</v>
      </c>
      <c r="AO598">
        <f>X598*0.000001/(K598*0.0001)</f>
        <v>0.33615931337160271</v>
      </c>
      <c r="AP598">
        <f>(U598-T598)/(1000-U598)*AO598</f>
        <v>2.570622867726292E-4</v>
      </c>
      <c r="AQ598">
        <f>(P598+273.15)</f>
        <v>307.31926193237302</v>
      </c>
      <c r="AR598">
        <f>(O598+273.15)</f>
        <v>308.1333183288574</v>
      </c>
      <c r="AS598">
        <f>(Y598*AK598+Z598*AL598)*AM598</f>
        <v>2.3035105177790172E-2</v>
      </c>
      <c r="AT598">
        <f>((AS598+0.00000010773*(AR598^4-AQ598^4))-AP598*44100)/(L598*0.92*2*29.3+0.00000043092*AQ598^3)</f>
        <v>-9.0681287001367471E-3</v>
      </c>
      <c r="AU598">
        <f>0.61365*EXP(17.502*J598/(240.97+J598))</f>
        <v>5.3909391824843196</v>
      </c>
      <c r="AV598">
        <f>AU598*1000/AA598</f>
        <v>53.230410870631012</v>
      </c>
      <c r="AW598">
        <f>(AV598-U598)</f>
        <v>38.771351155360016</v>
      </c>
      <c r="AX598">
        <f>IF(D598,P598,(O598+P598)/2)</f>
        <v>34.169261932373047</v>
      </c>
      <c r="AY598">
        <f>0.61365*EXP(17.502*AX598/(240.97+AX598))</f>
        <v>5.3936634619303412</v>
      </c>
      <c r="AZ598">
        <f>IF(AW598&lt;&gt;0,(1000-(AV598+U598)/2)/AW598*AP598,0)</f>
        <v>6.4058144563443626E-3</v>
      </c>
      <c r="BA598">
        <f>U598*AA598/1000</f>
        <v>1.4643492373255649</v>
      </c>
      <c r="BB598">
        <f>(AY598-BA598)</f>
        <v>3.9293142246047763</v>
      </c>
      <c r="BC598">
        <f>1/(1.6/F598+1.37/N598)</f>
        <v>4.004658377691192E-3</v>
      </c>
      <c r="BD598">
        <f>G598*AA598*0.001</f>
        <v>111.87365100518899</v>
      </c>
      <c r="BE598">
        <f>G598/S598</f>
        <v>2.6406685662990301</v>
      </c>
      <c r="BF598">
        <f>(1-AP598*AA598/AU598/F598)*100</f>
        <v>24.745803317757865</v>
      </c>
      <c r="BG598">
        <f>(S598-E598/(N598/1.35))</f>
        <v>419.42474118760447</v>
      </c>
      <c r="BH598">
        <f>E598*BF598/100/BG598</f>
        <v>-1.7370883114964943E-3</v>
      </c>
    </row>
    <row r="599" spans="1:60" x14ac:dyDescent="0.25">
      <c r="A599" s="1">
        <v>214</v>
      </c>
      <c r="B599" s="1" t="s">
        <v>661</v>
      </c>
      <c r="C599" s="1">
        <v>22305.499999519438</v>
      </c>
      <c r="D599" s="1">
        <v>1</v>
      </c>
      <c r="E599">
        <f>(R599-S599*(1000-T599)/(1000-U599))*AO599</f>
        <v>-2.947447763658908</v>
      </c>
      <c r="F599">
        <f>IF(AZ599&lt;&gt;0,1/(1/AZ599-1/N599),0)</f>
        <v>6.4486752433142282E-3</v>
      </c>
      <c r="G599">
        <f>((BC599-AP599/2)*S599-E599)/(BC599+AP599/2)</f>
        <v>1101.9941996811319</v>
      </c>
      <c r="H599">
        <f>AP599*1000</f>
        <v>0.25812341046976423</v>
      </c>
      <c r="I599">
        <f>(AU599-BA599)</f>
        <v>3.9236445204535029</v>
      </c>
      <c r="J599">
        <f>(P599+AT599*D599)</f>
        <v>34.151573099861913</v>
      </c>
      <c r="K599" s="1">
        <v>17.860000610351563</v>
      </c>
      <c r="L599">
        <f>(K599*AI599+AJ599)</f>
        <v>2</v>
      </c>
      <c r="M599" s="1">
        <v>0.5</v>
      </c>
      <c r="N599">
        <f>L599*(M599+1)*(M599+1)/(M599*M599+1)</f>
        <v>3.6</v>
      </c>
      <c r="O599" s="1">
        <v>34.976680755615234</v>
      </c>
      <c r="P599" s="1">
        <v>34.160907745361328</v>
      </c>
      <c r="Q599" s="1">
        <v>35.072036743164063</v>
      </c>
      <c r="R599" s="1">
        <v>409.884033203125</v>
      </c>
      <c r="S599" s="1">
        <v>418.33084106445312</v>
      </c>
      <c r="T599" s="1">
        <v>13.705856323242188</v>
      </c>
      <c r="U599" s="1">
        <v>14.462613105773926</v>
      </c>
      <c r="V599" s="1">
        <v>24.604446411132812</v>
      </c>
      <c r="W599" s="1">
        <v>25.961502075195312</v>
      </c>
      <c r="X599" s="1">
        <v>600.37921142578125</v>
      </c>
      <c r="Y599" s="1">
        <v>8.4812775254249573E-2</v>
      </c>
      <c r="Z599" s="1">
        <v>8.9276604354381561E-2</v>
      </c>
      <c r="AA599" s="1">
        <v>101.27532958984375</v>
      </c>
      <c r="AB599" s="1">
        <v>1.627812385559082</v>
      </c>
      <c r="AC599" s="1">
        <v>-0.15304699540138245</v>
      </c>
      <c r="AD599" s="1">
        <v>1.4398207888007164E-2</v>
      </c>
      <c r="AE599" s="1">
        <v>4.7949403524398804E-3</v>
      </c>
      <c r="AF599" s="1">
        <v>1.2062035501003265E-2</v>
      </c>
      <c r="AG599" s="1">
        <v>5.567613523453474E-3</v>
      </c>
      <c r="AH599" s="1">
        <v>1</v>
      </c>
      <c r="AI599" s="1">
        <v>0</v>
      </c>
      <c r="AJ599" s="1">
        <v>2</v>
      </c>
      <c r="AK599" s="1">
        <v>0</v>
      </c>
      <c r="AL599" s="1">
        <v>1</v>
      </c>
      <c r="AM599" s="1">
        <v>0.18999999761581421</v>
      </c>
      <c r="AN599" s="1">
        <v>111115</v>
      </c>
      <c r="AO599">
        <f>X599*0.000001/(K599*0.0001)</f>
        <v>0.3361585615387967</v>
      </c>
      <c r="AP599">
        <f>(U599-T599)/(1000-U599)*AO599</f>
        <v>2.5812341046976421E-4</v>
      </c>
      <c r="AQ599">
        <f>(P599+273.15)</f>
        <v>307.31090774536131</v>
      </c>
      <c r="AR599">
        <f>(O599+273.15)</f>
        <v>308.12668075561521</v>
      </c>
      <c r="AS599">
        <f>(Y599*AK599+Z599*AL599)*AM599</f>
        <v>1.6962554614480485E-2</v>
      </c>
      <c r="AT599">
        <f>((AS599+0.00000010773*(AR599^4-AQ599^4))-AP599*44100)/(L599*0.92*2*29.3+0.00000043092*AQ599^3)</f>
        <v>-9.3346454994171508E-3</v>
      </c>
      <c r="AU599">
        <f>0.61365*EXP(17.502*J599/(240.97+J599))</f>
        <v>5.3883504294711511</v>
      </c>
      <c r="AV599">
        <f>AU599*1000/AA599</f>
        <v>53.204965624831836</v>
      </c>
      <c r="AW599">
        <f>(AV599-U599)</f>
        <v>38.74235251905791</v>
      </c>
      <c r="AX599">
        <f>IF(D599,P599,(O599+P599)/2)</f>
        <v>34.160907745361328</v>
      </c>
      <c r="AY599">
        <f>0.61365*EXP(17.502*AX599/(240.97+AX599))</f>
        <v>5.3911536239831133</v>
      </c>
      <c r="AZ599">
        <f>IF(AW599&lt;&gt;0,(1000-(AV599+U599)/2)/AW599*AP599,0)</f>
        <v>6.4371443950647575E-3</v>
      </c>
      <c r="BA599">
        <f>U599*AA599/1000</f>
        <v>1.4647059090176482</v>
      </c>
      <c r="BB599">
        <f>(AY599-BA599)</f>
        <v>3.9264477149654651</v>
      </c>
      <c r="BC599">
        <f>1/(1.6/F599+1.37/N599)</f>
        <v>4.0242496350189373E-3</v>
      </c>
      <c r="BD599">
        <f>G599*AA599*0.001</f>
        <v>111.60482577880273</v>
      </c>
      <c r="BE599">
        <f>G599/S599</f>
        <v>2.6342647768380658</v>
      </c>
      <c r="BF599">
        <f>(1-AP599*AA599/AU599/F599)*100</f>
        <v>24.767633810594447</v>
      </c>
      <c r="BG599">
        <f>(S599-E599/(N599/1.35))</f>
        <v>419.43613397582521</v>
      </c>
      <c r="BH599">
        <f>E599*BF599/100/BG599</f>
        <v>-1.7404629924031984E-3</v>
      </c>
    </row>
    <row r="600" spans="1:60" x14ac:dyDescent="0.25">
      <c r="A600" s="1" t="s">
        <v>9</v>
      </c>
      <c r="B600" s="1" t="s">
        <v>662</v>
      </c>
    </row>
    <row r="601" spans="1:60" x14ac:dyDescent="0.25">
      <c r="A601" s="1" t="s">
        <v>9</v>
      </c>
      <c r="B601" s="1" t="s">
        <v>663</v>
      </c>
    </row>
    <row r="602" spans="1:60" x14ac:dyDescent="0.25">
      <c r="A602" s="1" t="s">
        <v>9</v>
      </c>
      <c r="B602" s="1" t="s">
        <v>664</v>
      </c>
    </row>
    <row r="603" spans="1:60" x14ac:dyDescent="0.25">
      <c r="A603" s="1" t="s">
        <v>9</v>
      </c>
      <c r="B603" s="1" t="s">
        <v>665</v>
      </c>
    </row>
    <row r="604" spans="1:60" x14ac:dyDescent="0.25">
      <c r="A604" s="1" t="s">
        <v>9</v>
      </c>
      <c r="B604" s="1" t="s">
        <v>666</v>
      </c>
    </row>
    <row r="605" spans="1:60" x14ac:dyDescent="0.25">
      <c r="A605" s="1" t="s">
        <v>9</v>
      </c>
      <c r="B605" s="1" t="s">
        <v>667</v>
      </c>
    </row>
    <row r="606" spans="1:60" x14ac:dyDescent="0.25">
      <c r="A606" s="1" t="s">
        <v>9</v>
      </c>
      <c r="B606" s="1" t="s">
        <v>668</v>
      </c>
    </row>
    <row r="607" spans="1:60" x14ac:dyDescent="0.25">
      <c r="A607" s="1" t="s">
        <v>9</v>
      </c>
      <c r="B607" s="1" t="s">
        <v>669</v>
      </c>
    </row>
    <row r="608" spans="1:60" x14ac:dyDescent="0.25">
      <c r="A608" s="1" t="s">
        <v>9</v>
      </c>
      <c r="B608" s="1" t="s">
        <v>670</v>
      </c>
    </row>
    <row r="609" spans="1:60" x14ac:dyDescent="0.25">
      <c r="A609" s="1">
        <v>215</v>
      </c>
      <c r="B609" s="1" t="s">
        <v>671</v>
      </c>
      <c r="C609" s="1">
        <v>22565.499999988824</v>
      </c>
      <c r="D609" s="1">
        <v>1</v>
      </c>
      <c r="E609">
        <f>(R609-S609*(1000-T609)/(1000-U609))*AO609</f>
        <v>-2.8971960356514845</v>
      </c>
      <c r="F609">
        <f>IF(AZ609&lt;&gt;0,1/(1/AZ609-1/N609),0)</f>
        <v>7.2097218736259698E-3</v>
      </c>
      <c r="G609">
        <f>((BC609-AP609/2)*S609-E609)/(BC609+AP609/2)</f>
        <v>1017.3813927092051</v>
      </c>
      <c r="H609">
        <f>AP609*1000</f>
        <v>0.28429316800493282</v>
      </c>
      <c r="I609">
        <f>(AU609-BA609)</f>
        <v>3.8659011874923896</v>
      </c>
      <c r="J609">
        <f>(P609+AT609*D609)</f>
        <v>34.051119288705955</v>
      </c>
      <c r="K609" s="1">
        <v>18.670000076293945</v>
      </c>
      <c r="L609">
        <f>(K609*AI609+AJ609)</f>
        <v>2</v>
      </c>
      <c r="M609" s="1">
        <v>0.5</v>
      </c>
      <c r="N609">
        <f>L609*(M609+1)*(M609+1)/(M609*M609+1)</f>
        <v>3.6</v>
      </c>
      <c r="O609" s="1">
        <v>34.980907440185547</v>
      </c>
      <c r="P609" s="1">
        <v>34.058963775634766</v>
      </c>
      <c r="Q609" s="1">
        <v>35.088642120361328</v>
      </c>
      <c r="R609" s="1">
        <v>410.06668090820312</v>
      </c>
      <c r="S609" s="1">
        <v>418.70547485351562</v>
      </c>
      <c r="T609" s="1">
        <v>13.865592956542969</v>
      </c>
      <c r="U609" s="1">
        <v>14.73658561706543</v>
      </c>
      <c r="V609" s="1">
        <v>24.93785285949707</v>
      </c>
      <c r="W609" s="1">
        <v>26.447547912597656</v>
      </c>
      <c r="X609" s="1">
        <v>600.41094970703125</v>
      </c>
      <c r="Y609" s="1">
        <v>0.1143074706196785</v>
      </c>
      <c r="Z609" s="1">
        <v>0.12032365798950195</v>
      </c>
      <c r="AA609" s="1">
        <v>101.26925659179687</v>
      </c>
      <c r="AB609" s="1">
        <v>1.6431719064712524</v>
      </c>
      <c r="AC609" s="1">
        <v>-0.15238124132156372</v>
      </c>
      <c r="AD609" s="1">
        <v>4.0553867816925049E-2</v>
      </c>
      <c r="AE609" s="1">
        <v>6.6667241044342518E-3</v>
      </c>
      <c r="AF609" s="1">
        <v>2.2896885871887207E-2</v>
      </c>
      <c r="AG609" s="1">
        <v>5.6071826256811619E-3</v>
      </c>
      <c r="AH609" s="1">
        <v>0.3333333432674408</v>
      </c>
      <c r="AI609" s="1">
        <v>0</v>
      </c>
      <c r="AJ609" s="1">
        <v>2</v>
      </c>
      <c r="AK609" s="1">
        <v>0</v>
      </c>
      <c r="AL609" s="1">
        <v>1</v>
      </c>
      <c r="AM609" s="1">
        <v>0.18999999761581421</v>
      </c>
      <c r="AN609" s="1">
        <v>111115</v>
      </c>
      <c r="AO609">
        <f>X609*0.000001/(K609*0.0001)</f>
        <v>0.32159129472602266</v>
      </c>
      <c r="AP609">
        <f>(U609-T609)/(1000-U609)*AO609</f>
        <v>2.842931680049328E-4</v>
      </c>
      <c r="AQ609">
        <f>(P609+273.15)</f>
        <v>307.20896377563474</v>
      </c>
      <c r="AR609">
        <f>(O609+273.15)</f>
        <v>308.13090744018552</v>
      </c>
      <c r="AS609">
        <f>(Y609*AK609+Z609*AL609)*AM609</f>
        <v>2.2861494731131415E-2</v>
      </c>
      <c r="AT609">
        <f>((AS609+0.00000010773*(AR609^4-AQ609^4))-AP609*44100)/(L609*0.92*2*29.3+0.00000043092*AQ609^3)</f>
        <v>-7.844486928812941E-3</v>
      </c>
      <c r="AU609">
        <f>0.61365*EXP(17.502*J609/(240.97+J609))</f>
        <v>5.3582642576339721</v>
      </c>
      <c r="AV609">
        <f>AU609*1000/AA609</f>
        <v>52.911065391073564</v>
      </c>
      <c r="AW609">
        <f>(AV609-U609)</f>
        <v>38.174479774008134</v>
      </c>
      <c r="AX609">
        <f>IF(D609,P609,(O609+P609)/2)</f>
        <v>34.058963775634766</v>
      </c>
      <c r="AY609">
        <f>0.61365*EXP(17.502*AX609/(240.97+AX609))</f>
        <v>5.3606084315717073</v>
      </c>
      <c r="AZ609">
        <f>IF(AW609&lt;&gt;0,(1000-(AV609+U609)/2)/AW609*AP609,0)</f>
        <v>7.1953118189014434E-3</v>
      </c>
      <c r="BA609">
        <f>U609*AA609/1000</f>
        <v>1.4923630701415822</v>
      </c>
      <c r="BB609">
        <f>(AY609-BA609)</f>
        <v>3.8682453614301249</v>
      </c>
      <c r="BC609">
        <f>1/(1.6/F609+1.37/N609)</f>
        <v>4.4983623238805523E-3</v>
      </c>
      <c r="BD609">
        <f>G609*AA609*0.001</f>
        <v>103.02945730998816</v>
      </c>
      <c r="BE609">
        <f>G609/S609</f>
        <v>2.4298258652221745</v>
      </c>
      <c r="BF609">
        <f>(1-AP609*AA609/AU609/F609)*100</f>
        <v>25.475099433775895</v>
      </c>
      <c r="BG609">
        <f>(S609-E609/(N609/1.35))</f>
        <v>419.79192336688493</v>
      </c>
      <c r="BH609">
        <f>E609*BF609/100/BG609</f>
        <v>-1.7581652475685784E-3</v>
      </c>
    </row>
    <row r="610" spans="1:60" x14ac:dyDescent="0.25">
      <c r="A610" s="1">
        <v>216</v>
      </c>
      <c r="B610" s="1" t="s">
        <v>672</v>
      </c>
      <c r="C610" s="1">
        <v>22570.499999877065</v>
      </c>
      <c r="D610" s="1">
        <v>1</v>
      </c>
      <c r="E610">
        <f>(R610-S610*(1000-T610)/(1000-U610))*AO610</f>
        <v>-2.899006967329735</v>
      </c>
      <c r="F610">
        <f>IF(AZ610&lt;&gt;0,1/(1/AZ610-1/N610),0)</f>
        <v>7.2401155949867796E-3</v>
      </c>
      <c r="G610">
        <f>((BC610-AP610/2)*S610-E610)/(BC610+AP610/2)</f>
        <v>1015.1453519130032</v>
      </c>
      <c r="H610">
        <f>AP610*1000</f>
        <v>0.28484402434462197</v>
      </c>
      <c r="I610">
        <f>(AU610-BA610)</f>
        <v>3.857226775939044</v>
      </c>
      <c r="J610">
        <f>(P610+AT610*D610)</f>
        <v>34.029912224903057</v>
      </c>
      <c r="K610" s="1">
        <v>18.670000076293945</v>
      </c>
      <c r="L610">
        <f>(K610*AI610+AJ610)</f>
        <v>2</v>
      </c>
      <c r="M610" s="1">
        <v>0.5</v>
      </c>
      <c r="N610">
        <f>L610*(M610+1)*(M610+1)/(M610*M610+1)</f>
        <v>3.6</v>
      </c>
      <c r="O610" s="1">
        <v>34.978538513183594</v>
      </c>
      <c r="P610" s="1">
        <v>34.035839080810547</v>
      </c>
      <c r="Q610" s="1">
        <v>35.092922210693359</v>
      </c>
      <c r="R610" s="1">
        <v>409.94711303710937</v>
      </c>
      <c r="S610" s="1">
        <v>418.59091186523437</v>
      </c>
      <c r="T610" s="1">
        <v>13.887107849121094</v>
      </c>
      <c r="U610" s="1">
        <v>14.759766578674316</v>
      </c>
      <c r="V610" s="1">
        <v>24.981531143188477</v>
      </c>
      <c r="W610" s="1">
        <v>26.490139007568359</v>
      </c>
      <c r="X610" s="1">
        <v>600.41168212890625</v>
      </c>
      <c r="Y610" s="1">
        <v>9.4376116991043091E-2</v>
      </c>
      <c r="Z610" s="1">
        <v>9.9343277513980865E-2</v>
      </c>
      <c r="AA610" s="1">
        <v>101.26885223388672</v>
      </c>
      <c r="AB610" s="1">
        <v>1.6431719064712524</v>
      </c>
      <c r="AC610" s="1">
        <v>-0.15238124132156372</v>
      </c>
      <c r="AD610" s="1">
        <v>4.0553867816925049E-2</v>
      </c>
      <c r="AE610" s="1">
        <v>6.6667241044342518E-3</v>
      </c>
      <c r="AF610" s="1">
        <v>2.2896885871887207E-2</v>
      </c>
      <c r="AG610" s="1">
        <v>5.6071826256811619E-3</v>
      </c>
      <c r="AH610" s="1">
        <v>0.66666668653488159</v>
      </c>
      <c r="AI610" s="1">
        <v>0</v>
      </c>
      <c r="AJ610" s="1">
        <v>2</v>
      </c>
      <c r="AK610" s="1">
        <v>0</v>
      </c>
      <c r="AL610" s="1">
        <v>1</v>
      </c>
      <c r="AM610" s="1">
        <v>0.18999999761581421</v>
      </c>
      <c r="AN610" s="1">
        <v>111115</v>
      </c>
      <c r="AO610">
        <f>X610*0.000001/(K610*0.0001)</f>
        <v>0.32159168702482932</v>
      </c>
      <c r="AP610">
        <f>(U610-T610)/(1000-U610)*AO610</f>
        <v>2.8484402434462199E-4</v>
      </c>
      <c r="AQ610">
        <f>(P610+273.15)</f>
        <v>307.18583908081052</v>
      </c>
      <c r="AR610">
        <f>(O610+273.15)</f>
        <v>308.12853851318357</v>
      </c>
      <c r="AS610">
        <f>(Y610*AK610+Z610*AL610)*AM610</f>
        <v>1.8875222490803534E-2</v>
      </c>
      <c r="AT610">
        <f>((AS610+0.00000010773*(AR610^4-AQ610^4))-AP610*44100)/(L610*0.92*2*29.3+0.00000043092*AQ610^3)</f>
        <v>-5.9268559074860828E-3</v>
      </c>
      <c r="AU610">
        <f>0.61365*EXP(17.502*J610/(240.97+J610))</f>
        <v>5.351931396601473</v>
      </c>
      <c r="AV610">
        <f>AU610*1000/AA610</f>
        <v>52.848741528548722</v>
      </c>
      <c r="AW610">
        <f>(AV610-U610)</f>
        <v>38.088974949874405</v>
      </c>
      <c r="AX610">
        <f>IF(D610,P610,(O610+P610)/2)</f>
        <v>34.035839080810547</v>
      </c>
      <c r="AY610">
        <f>0.61365*EXP(17.502*AX610/(240.97+AX610))</f>
        <v>5.353700620786543</v>
      </c>
      <c r="AZ610">
        <f>IF(AW610&lt;&gt;0,(1000-(AV610+U610)/2)/AW610*AP610,0)</f>
        <v>7.2255839108878615E-3</v>
      </c>
      <c r="BA610">
        <f>U610*AA610/1000</f>
        <v>1.494704620662429</v>
      </c>
      <c r="BB610">
        <f>(AY610-BA610)</f>
        <v>3.8589960001241139</v>
      </c>
      <c r="BC610">
        <f>1/(1.6/F610+1.37/N610)</f>
        <v>4.517293280898625E-3</v>
      </c>
      <c r="BD610">
        <f>G610*AA610*0.001</f>
        <v>102.80260463879486</v>
      </c>
      <c r="BE610">
        <f>G610/S610</f>
        <v>2.4251490491982537</v>
      </c>
      <c r="BF610">
        <f>(1-AP610*AA610/AU610/F610)*100</f>
        <v>25.55646927595766</v>
      </c>
      <c r="BG610">
        <f>(S610-E610/(N610/1.35))</f>
        <v>419.67803947798302</v>
      </c>
      <c r="BH610">
        <f>E610*BF610/100/BG610</f>
        <v>-1.7653623854968555E-3</v>
      </c>
    </row>
    <row r="611" spans="1:60" x14ac:dyDescent="0.25">
      <c r="A611" s="1">
        <v>217</v>
      </c>
      <c r="B611" s="1" t="s">
        <v>673</v>
      </c>
      <c r="C611" s="1">
        <v>22575.499999765307</v>
      </c>
      <c r="D611" s="1">
        <v>1</v>
      </c>
      <c r="E611">
        <f>(R611-S611*(1000-T611)/(1000-U611))*AO611</f>
        <v>-2.9800500535401793</v>
      </c>
      <c r="F611">
        <f>IF(AZ611&lt;&gt;0,1/(1/AZ611-1/N611),0)</f>
        <v>7.5246586189280044E-3</v>
      </c>
      <c r="G611">
        <f>((BC611-AP611/2)*S611-E611)/(BC611+AP611/2)</f>
        <v>1008.3856780156957</v>
      </c>
      <c r="H611">
        <f>AP611*1000</f>
        <v>0.29551147590036991</v>
      </c>
      <c r="I611">
        <f>(AU611-BA611)</f>
        <v>3.850708006876026</v>
      </c>
      <c r="J611">
        <f>(P611+AT611*D611)</f>
        <v>34.013586288137304</v>
      </c>
      <c r="K611" s="1">
        <v>18.670000076293945</v>
      </c>
      <c r="L611">
        <f>(K611*AI611+AJ611)</f>
        <v>2</v>
      </c>
      <c r="M611" s="1">
        <v>0.5</v>
      </c>
      <c r="N611">
        <f>L611*(M611+1)*(M611+1)/(M611*M611+1)</f>
        <v>3.6</v>
      </c>
      <c r="O611" s="1">
        <v>34.975551605224609</v>
      </c>
      <c r="P611" s="1">
        <v>34.022327423095703</v>
      </c>
      <c r="Q611" s="1">
        <v>35.090892791748047</v>
      </c>
      <c r="R611" s="1">
        <v>409.61895751953125</v>
      </c>
      <c r="S611" s="1">
        <v>418.50100708007812</v>
      </c>
      <c r="T611" s="1">
        <v>13.870773315429688</v>
      </c>
      <c r="U611" s="1">
        <v>14.776103019714355</v>
      </c>
      <c r="V611" s="1">
        <v>24.912233352661133</v>
      </c>
      <c r="W611" s="1">
        <v>26.522695541381836</v>
      </c>
      <c r="X611" s="1">
        <v>600.40850830078125</v>
      </c>
      <c r="Y611" s="1">
        <v>9.8067931830883026E-2</v>
      </c>
      <c r="Z611" s="1">
        <v>0.10322940349578857</v>
      </c>
      <c r="AA611" s="1">
        <v>101.26841735839844</v>
      </c>
      <c r="AB611" s="1">
        <v>1.6431719064712524</v>
      </c>
      <c r="AC611" s="1">
        <v>-0.15238124132156372</v>
      </c>
      <c r="AD611" s="1">
        <v>4.0553867816925049E-2</v>
      </c>
      <c r="AE611" s="1">
        <v>6.6667241044342518E-3</v>
      </c>
      <c r="AF611" s="1">
        <v>2.2896885871887207E-2</v>
      </c>
      <c r="AG611" s="1">
        <v>5.6071826256811619E-3</v>
      </c>
      <c r="AH611" s="1">
        <v>1</v>
      </c>
      <c r="AI611" s="1">
        <v>0</v>
      </c>
      <c r="AJ611" s="1">
        <v>2</v>
      </c>
      <c r="AK611" s="1">
        <v>0</v>
      </c>
      <c r="AL611" s="1">
        <v>1</v>
      </c>
      <c r="AM611" s="1">
        <v>0.18999999761581421</v>
      </c>
      <c r="AN611" s="1">
        <v>111115</v>
      </c>
      <c r="AO611">
        <f>X611*0.000001/(K611*0.0001)</f>
        <v>0.32158998706333386</v>
      </c>
      <c r="AP611">
        <f>(U611-T611)/(1000-U611)*AO611</f>
        <v>2.9551147590036993E-4</v>
      </c>
      <c r="AQ611">
        <f>(P611+273.15)</f>
        <v>307.17232742309568</v>
      </c>
      <c r="AR611">
        <f>(O611+273.15)</f>
        <v>308.12555160522459</v>
      </c>
      <c r="AS611">
        <f>(Y611*AK611+Z611*AL611)*AM611</f>
        <v>1.9613586418081752E-2</v>
      </c>
      <c r="AT611">
        <f>((AS611+0.00000010773*(AR611^4-AQ611^4))-AP611*44100)/(L611*0.92*2*29.3+0.00000043092*AQ611^3)</f>
        <v>-8.7411349583988544E-3</v>
      </c>
      <c r="AU611">
        <f>0.61365*EXP(17.502*J611/(240.97+J611))</f>
        <v>5.3470605744071511</v>
      </c>
      <c r="AV611">
        <f>AU611*1000/AA611</f>
        <v>52.800870339302342</v>
      </c>
      <c r="AW611">
        <f>(AV611-U611)</f>
        <v>38.024767319587987</v>
      </c>
      <c r="AX611">
        <f>IF(D611,P611,(O611+P611)/2)</f>
        <v>34.022327423095703</v>
      </c>
      <c r="AY611">
        <f>0.61365*EXP(17.502*AX611/(240.97+AX611))</f>
        <v>5.3496680010928443</v>
      </c>
      <c r="AZ611">
        <f>IF(AW611&lt;&gt;0,(1000-(AV611+U611)/2)/AW611*AP611,0)</f>
        <v>7.5089635114264841E-3</v>
      </c>
      <c r="BA611">
        <f>U611*AA611/1000</f>
        <v>1.4963525675311249</v>
      </c>
      <c r="BB611">
        <f>(AY611-BA611)</f>
        <v>3.8533154335617192</v>
      </c>
      <c r="BC611">
        <f>1/(1.6/F611+1.37/N611)</f>
        <v>4.6945097827687148E-3</v>
      </c>
      <c r="BD611">
        <f>G611*AA611*0.001</f>
        <v>102.11762169952506</v>
      </c>
      <c r="BE611">
        <f>G611/S611</f>
        <v>2.4095179245835028</v>
      </c>
      <c r="BF611">
        <f>(1-AP611*AA611/AU611/F611)*100</f>
        <v>25.621662263467304</v>
      </c>
      <c r="BG611">
        <f>(S611-E611/(N611/1.35))</f>
        <v>419.61852585015572</v>
      </c>
      <c r="BH611">
        <f>E611*BF611/100/BG611</f>
        <v>-1.8196011685933005E-3</v>
      </c>
    </row>
    <row r="612" spans="1:60" x14ac:dyDescent="0.25">
      <c r="A612" s="1">
        <v>218</v>
      </c>
      <c r="B612" s="1" t="s">
        <v>674</v>
      </c>
      <c r="C612" s="1">
        <v>22580.999999642372</v>
      </c>
      <c r="D612" s="1">
        <v>1</v>
      </c>
      <c r="E612">
        <f>(R612-S612*(1000-T612)/(1000-U612))*AO612</f>
        <v>-2.9601427805131832</v>
      </c>
      <c r="F612">
        <f>IF(AZ612&lt;&gt;0,1/(1/AZ612-1/N612),0)</f>
        <v>7.5578595783091116E-3</v>
      </c>
      <c r="G612">
        <f>((BC612-AP612/2)*S612-E612)/(BC612+AP612/2)</f>
        <v>1001.5964873264883</v>
      </c>
      <c r="H612">
        <f>AP612*1000</f>
        <v>0.29657927748621554</v>
      </c>
      <c r="I612">
        <f>(AU612-BA612)</f>
        <v>3.8476985190548785</v>
      </c>
      <c r="J612">
        <f>(P612+AT612*D612)</f>
        <v>34.005429603169254</v>
      </c>
      <c r="K612" s="1">
        <v>18.670000076293945</v>
      </c>
      <c r="L612">
        <f>(K612*AI612+AJ612)</f>
        <v>2</v>
      </c>
      <c r="M612" s="1">
        <v>0.5</v>
      </c>
      <c r="N612">
        <f>L612*(M612+1)*(M612+1)/(M612*M612+1)</f>
        <v>3.6</v>
      </c>
      <c r="O612" s="1">
        <v>34.973663330078125</v>
      </c>
      <c r="P612" s="1">
        <v>34.013900756835937</v>
      </c>
      <c r="Q612" s="1">
        <v>35.080013275146484</v>
      </c>
      <c r="R612" s="1">
        <v>409.64797973632812</v>
      </c>
      <c r="S612" s="1">
        <v>418.46743774414062</v>
      </c>
      <c r="T612" s="1">
        <v>13.873208999633789</v>
      </c>
      <c r="U612" s="1">
        <v>14.78187370300293</v>
      </c>
      <c r="V612" s="1">
        <v>24.911008834838867</v>
      </c>
      <c r="W612" s="1">
        <v>26.5372314453125</v>
      </c>
      <c r="X612" s="1">
        <v>600.3629150390625</v>
      </c>
      <c r="Y612" s="1">
        <v>8.8791176676750183E-2</v>
      </c>
      <c r="Z612" s="1">
        <v>9.3464396893978119E-2</v>
      </c>
      <c r="AA612" s="1">
        <v>101.2679443359375</v>
      </c>
      <c r="AB612" s="1">
        <v>1.6431719064712524</v>
      </c>
      <c r="AC612" s="1">
        <v>-0.15238124132156372</v>
      </c>
      <c r="AD612" s="1">
        <v>4.0553867816925049E-2</v>
      </c>
      <c r="AE612" s="1">
        <v>6.6667241044342518E-3</v>
      </c>
      <c r="AF612" s="1">
        <v>2.2896885871887207E-2</v>
      </c>
      <c r="AG612" s="1">
        <v>5.6071826256811619E-3</v>
      </c>
      <c r="AH612" s="1">
        <v>1</v>
      </c>
      <c r="AI612" s="1">
        <v>0</v>
      </c>
      <c r="AJ612" s="1">
        <v>2</v>
      </c>
      <c r="AK612" s="1">
        <v>0</v>
      </c>
      <c r="AL612" s="1">
        <v>1</v>
      </c>
      <c r="AM612" s="1">
        <v>0.18999999761581421</v>
      </c>
      <c r="AN612" s="1">
        <v>111115</v>
      </c>
      <c r="AO612">
        <f>X612*0.000001/(K612*0.0001)</f>
        <v>0.32156556646262013</v>
      </c>
      <c r="AP612">
        <f>(U612-T612)/(1000-U612)*AO612</f>
        <v>2.9657927748621553E-4</v>
      </c>
      <c r="AQ612">
        <f>(P612+273.15)</f>
        <v>307.16390075683591</v>
      </c>
      <c r="AR612">
        <f>(O612+273.15)</f>
        <v>308.1236633300781</v>
      </c>
      <c r="AS612">
        <f>(Y612*AK612+Z612*AL612)*AM612</f>
        <v>1.7758235187019356E-2</v>
      </c>
      <c r="AT612">
        <f>((AS612+0.00000010773*(AR612^4-AQ612^4))-AP612*44100)/(L612*0.92*2*29.3+0.00000043092*AQ612^3)</f>
        <v>-8.4711536666816425E-3</v>
      </c>
      <c r="AU612">
        <f>0.61365*EXP(17.502*J612/(240.97+J612))</f>
        <v>5.3446284823914372</v>
      </c>
      <c r="AV612">
        <f>AU612*1000/AA612</f>
        <v>52.777100566608027</v>
      </c>
      <c r="AW612">
        <f>(AV612-U612)</f>
        <v>37.995226863605097</v>
      </c>
      <c r="AX612">
        <f>IF(D612,P612,(O612+P612)/2)</f>
        <v>34.013900756835937</v>
      </c>
      <c r="AY612">
        <f>0.61365*EXP(17.502*AX612/(240.97+AX612))</f>
        <v>5.3471543593144126</v>
      </c>
      <c r="AZ612">
        <f>IF(AW612&lt;&gt;0,(1000-(AV612+U612)/2)/AW612*AP612,0)</f>
        <v>7.5420258083104472E-3</v>
      </c>
      <c r="BA612">
        <f>U612*AA612/1000</f>
        <v>1.4969299633365589</v>
      </c>
      <c r="BB612">
        <f>(AY612-BA612)</f>
        <v>3.8502243959778539</v>
      </c>
      <c r="BC612">
        <f>1/(1.6/F612+1.37/N612)</f>
        <v>4.7151861428300443E-3</v>
      </c>
      <c r="BD612">
        <f>G612*AA612*0.001</f>
        <v>101.42961732564935</v>
      </c>
      <c r="BE612">
        <f>G612/S612</f>
        <v>2.3934872752008114</v>
      </c>
      <c r="BF612">
        <f>(1-AP612*AA612/AU612/F612)*100</f>
        <v>25.647349175535805</v>
      </c>
      <c r="BG612">
        <f>(S612-E612/(N612/1.35))</f>
        <v>419.57749128683309</v>
      </c>
      <c r="BH612">
        <f>E612*BF612/100/BG612</f>
        <v>-1.8094348976733471E-3</v>
      </c>
    </row>
    <row r="613" spans="1:60" x14ac:dyDescent="0.25">
      <c r="A613" s="1">
        <v>219</v>
      </c>
      <c r="B613" s="1" t="s">
        <v>675</v>
      </c>
      <c r="C613" s="1">
        <v>22585.999999530613</v>
      </c>
      <c r="D613" s="1">
        <v>1</v>
      </c>
      <c r="E613">
        <f>(R613-S613*(1000-T613)/(1000-U613))*AO613</f>
        <v>-2.9349553139418667</v>
      </c>
      <c r="F613">
        <f>IF(AZ613&lt;&gt;0,1/(1/AZ613-1/N613),0)</f>
        <v>7.5851670772456451E-3</v>
      </c>
      <c r="G613">
        <f>((BC613-AP613/2)*S613-E613)/(BC613+AP613/2)</f>
        <v>994.25090670385839</v>
      </c>
      <c r="H613">
        <f>AP613*1000</f>
        <v>0.29749681155655061</v>
      </c>
      <c r="I613">
        <f>(AU613-BA613)</f>
        <v>3.8457649425535489</v>
      </c>
      <c r="J613">
        <f>(P613+AT613*D613)</f>
        <v>34.000382670121446</v>
      </c>
      <c r="K613" s="1">
        <v>18.670000076293945</v>
      </c>
      <c r="L613">
        <f>(K613*AI613+AJ613)</f>
        <v>2</v>
      </c>
      <c r="M613" s="1">
        <v>0.5</v>
      </c>
      <c r="N613">
        <f>L613*(M613+1)*(M613+1)/(M613*M613+1)</f>
        <v>3.6</v>
      </c>
      <c r="O613" s="1">
        <v>34.969661712646484</v>
      </c>
      <c r="P613" s="1">
        <v>34.009059906005859</v>
      </c>
      <c r="Q613" s="1">
        <v>35.075695037841797</v>
      </c>
      <c r="R613" s="1">
        <v>409.70632934570312</v>
      </c>
      <c r="S613" s="1">
        <v>418.44610595703125</v>
      </c>
      <c r="T613" s="1">
        <v>13.874630928039551</v>
      </c>
      <c r="U613" s="1">
        <v>14.786084175109863</v>
      </c>
      <c r="V613" s="1">
        <v>24.916059494018555</v>
      </c>
      <c r="W613" s="1">
        <v>26.551591873168945</v>
      </c>
      <c r="X613" s="1">
        <v>600.375244140625</v>
      </c>
      <c r="Y613" s="1">
        <v>0.11711014062166214</v>
      </c>
      <c r="Z613" s="1">
        <v>0.1232738271355629</v>
      </c>
      <c r="AA613" s="1">
        <v>101.26813507080078</v>
      </c>
      <c r="AB613" s="1">
        <v>1.6431719064712524</v>
      </c>
      <c r="AC613" s="1">
        <v>-0.15238124132156372</v>
      </c>
      <c r="AD613" s="1">
        <v>4.0553867816925049E-2</v>
      </c>
      <c r="AE613" s="1">
        <v>6.6667241044342518E-3</v>
      </c>
      <c r="AF613" s="1">
        <v>2.2896885871887207E-2</v>
      </c>
      <c r="AG613" s="1">
        <v>5.6071826256811619E-3</v>
      </c>
      <c r="AH613" s="1">
        <v>1</v>
      </c>
      <c r="AI613" s="1">
        <v>0</v>
      </c>
      <c r="AJ613" s="1">
        <v>2</v>
      </c>
      <c r="AK613" s="1">
        <v>0</v>
      </c>
      <c r="AL613" s="1">
        <v>1</v>
      </c>
      <c r="AM613" s="1">
        <v>0.18999999761581421</v>
      </c>
      <c r="AN613" s="1">
        <v>111115</v>
      </c>
      <c r="AO613">
        <f>X613*0.000001/(K613*0.0001)</f>
        <v>0.32157217015919864</v>
      </c>
      <c r="AP613">
        <f>(U613-T613)/(1000-U613)*AO613</f>
        <v>2.974968115565506E-4</v>
      </c>
      <c r="AQ613">
        <f>(P613+273.15)</f>
        <v>307.15905990600584</v>
      </c>
      <c r="AR613">
        <f>(O613+273.15)</f>
        <v>308.11966171264646</v>
      </c>
      <c r="AS613">
        <f>(Y613*AK613+Z613*AL613)*AM613</f>
        <v>2.3422026861849243E-2</v>
      </c>
      <c r="AT613">
        <f>((AS613+0.00000010773*(AR613^4-AQ613^4))-AP613*44100)/(L613*0.92*2*29.3+0.00000043092*AQ613^3)</f>
        <v>-8.6772358844140821E-3</v>
      </c>
      <c r="AU613">
        <f>0.61365*EXP(17.502*J613/(240.97+J613))</f>
        <v>5.3431241119668043</v>
      </c>
      <c r="AV613">
        <f>AU613*1000/AA613</f>
        <v>52.762145844111799</v>
      </c>
      <c r="AW613">
        <f>(AV613-U613)</f>
        <v>37.976061669001936</v>
      </c>
      <c r="AX613">
        <f>IF(D613,P613,(O613+P613)/2)</f>
        <v>34.009059906005859</v>
      </c>
      <c r="AY613">
        <f>0.61365*EXP(17.502*AX613/(240.97+AX613))</f>
        <v>5.3457108168673004</v>
      </c>
      <c r="AZ613">
        <f>IF(AW613&lt;&gt;0,(1000-(AV613+U613)/2)/AW613*AP613,0)</f>
        <v>7.5692188024509728E-3</v>
      </c>
      <c r="BA613">
        <f>U613*AA613/1000</f>
        <v>1.4973591694132555</v>
      </c>
      <c r="BB613">
        <f>(AY613-BA613)</f>
        <v>3.8483516474540451</v>
      </c>
      <c r="BC613">
        <f>1/(1.6/F613+1.37/N613)</f>
        <v>4.7321920239753092E-3</v>
      </c>
      <c r="BD613">
        <f>G613*AA613*0.001</f>
        <v>100.68593511435249</v>
      </c>
      <c r="BE613">
        <f>G613/S613</f>
        <v>2.3760548671612072</v>
      </c>
      <c r="BF613">
        <f>(1-AP613*AA613/AU613/F613)*100</f>
        <v>25.664765792934208</v>
      </c>
      <c r="BG613">
        <f>(S613-E613/(N613/1.35))</f>
        <v>419.54671419975944</v>
      </c>
      <c r="BH613">
        <f>E613*BF613/100/BG613</f>
        <v>-1.7953886467379438E-3</v>
      </c>
    </row>
    <row r="614" spans="1:60" x14ac:dyDescent="0.25">
      <c r="A614" s="1" t="s">
        <v>9</v>
      </c>
      <c r="B614" s="1" t="s">
        <v>676</v>
      </c>
    </row>
    <row r="615" spans="1:60" x14ac:dyDescent="0.25">
      <c r="A615" s="1" t="s">
        <v>9</v>
      </c>
      <c r="B615" s="1" t="s">
        <v>677</v>
      </c>
    </row>
    <row r="616" spans="1:60" x14ac:dyDescent="0.25">
      <c r="A616" s="1" t="s">
        <v>9</v>
      </c>
      <c r="B616" s="1" t="s">
        <v>678</v>
      </c>
    </row>
    <row r="617" spans="1:60" x14ac:dyDescent="0.25">
      <c r="A617" s="1" t="s">
        <v>9</v>
      </c>
      <c r="B617" s="1" t="s">
        <v>679</v>
      </c>
    </row>
    <row r="618" spans="1:60" x14ac:dyDescent="0.25">
      <c r="A618" s="1" t="s">
        <v>9</v>
      </c>
      <c r="B618" s="1" t="s">
        <v>680</v>
      </c>
    </row>
    <row r="619" spans="1:60" x14ac:dyDescent="0.25">
      <c r="A619" s="1" t="s">
        <v>9</v>
      </c>
      <c r="B619" s="1" t="s">
        <v>681</v>
      </c>
    </row>
    <row r="620" spans="1:60" x14ac:dyDescent="0.25">
      <c r="A620" s="1" t="s">
        <v>9</v>
      </c>
      <c r="B620" s="1" t="s">
        <v>682</v>
      </c>
    </row>
    <row r="621" spans="1:60" x14ac:dyDescent="0.25">
      <c r="A621" s="1" t="s">
        <v>9</v>
      </c>
      <c r="B621" s="1" t="s">
        <v>683</v>
      </c>
    </row>
    <row r="622" spans="1:60" x14ac:dyDescent="0.25">
      <c r="A622" s="1" t="s">
        <v>9</v>
      </c>
      <c r="B622" s="1" t="s">
        <v>684</v>
      </c>
    </row>
    <row r="623" spans="1:60" x14ac:dyDescent="0.25">
      <c r="A623" s="1">
        <v>220</v>
      </c>
      <c r="B623" s="1" t="s">
        <v>685</v>
      </c>
      <c r="C623" s="1">
        <v>22868.499999988824</v>
      </c>
      <c r="D623" s="1">
        <v>1</v>
      </c>
      <c r="E623">
        <f>(R623-S623*(1000-T623)/(1000-U623))*AO623</f>
        <v>-4.2633467504642386</v>
      </c>
      <c r="F623">
        <f>IF(AZ623&lt;&gt;0,1/(1/AZ623-1/N623),0)</f>
        <v>2.0277309450440633E-2</v>
      </c>
      <c r="G623">
        <f>((BC623-AP623/2)*S623-E623)/(BC623+AP623/2)</f>
        <v>721.68689355366939</v>
      </c>
      <c r="H623">
        <f>AP623*1000</f>
        <v>0.77010542179158237</v>
      </c>
      <c r="I623">
        <f>(AU623-BA623)</f>
        <v>3.7354404413227327</v>
      </c>
      <c r="J623">
        <f>(P623+AT623*D623)</f>
        <v>33.941179781959519</v>
      </c>
      <c r="K623" s="1">
        <v>12.810000419616699</v>
      </c>
      <c r="L623">
        <f>(K623*AI623+AJ623)</f>
        <v>2</v>
      </c>
      <c r="M623" s="1">
        <v>0.5</v>
      </c>
      <c r="N623">
        <f>L623*(M623+1)*(M623+1)/(M623*M623+1)</f>
        <v>3.6</v>
      </c>
      <c r="O623" s="1">
        <v>34.984809875488281</v>
      </c>
      <c r="P623" s="1">
        <v>34.134445190429687</v>
      </c>
      <c r="Q623" s="1">
        <v>35.086894989013672</v>
      </c>
      <c r="R623" s="1">
        <v>410.06088256835937</v>
      </c>
      <c r="S623" s="1">
        <v>418.469482421875</v>
      </c>
      <c r="T623" s="1">
        <v>14.085021018981934</v>
      </c>
      <c r="U623" s="1">
        <v>15.702300071716309</v>
      </c>
      <c r="V623" s="1">
        <v>25.371492385864258</v>
      </c>
      <c r="W623" s="1">
        <v>28.172197341918945</v>
      </c>
      <c r="X623" s="1">
        <v>600.40020751953125</v>
      </c>
      <c r="Y623" s="1">
        <v>0.15075916051864624</v>
      </c>
      <c r="Z623" s="1">
        <v>0.15869386494159698</v>
      </c>
      <c r="AA623" s="1">
        <v>101.26313781738281</v>
      </c>
      <c r="AB623" s="1">
        <v>1.5740282535552979</v>
      </c>
      <c r="AC623" s="1">
        <v>-0.15326195955276489</v>
      </c>
      <c r="AD623" s="1">
        <v>1.6279879957437515E-2</v>
      </c>
      <c r="AE623" s="1">
        <v>7.2904429398477077E-3</v>
      </c>
      <c r="AF623" s="1">
        <v>2.2226912900805473E-2</v>
      </c>
      <c r="AG623" s="1">
        <v>5.7728122919797897E-3</v>
      </c>
      <c r="AH623" s="1">
        <v>0.66666668653488159</v>
      </c>
      <c r="AI623" s="1">
        <v>0</v>
      </c>
      <c r="AJ623" s="1">
        <v>2</v>
      </c>
      <c r="AK623" s="1">
        <v>0</v>
      </c>
      <c r="AL623" s="1">
        <v>1</v>
      </c>
      <c r="AM623" s="1">
        <v>0.18999999761581421</v>
      </c>
      <c r="AN623" s="1">
        <v>111115</v>
      </c>
      <c r="AO623">
        <f>X623*0.000001/(K623*0.0001)</f>
        <v>0.46869647763641242</v>
      </c>
      <c r="AP623">
        <f>(U623-T623)/(1000-U623)*AO623</f>
        <v>7.7010542179158233E-4</v>
      </c>
      <c r="AQ623">
        <f>(P623+273.15)</f>
        <v>307.28444519042966</v>
      </c>
      <c r="AR623">
        <f>(O623+273.15)</f>
        <v>308.13480987548826</v>
      </c>
      <c r="AS623">
        <f>(Y623*AK623+Z623*AL623)*AM623</f>
        <v>3.0151833960547769E-2</v>
      </c>
      <c r="AT623">
        <f>((AS623+0.00000010773*(AR623^4-AQ623^4))-AP623*44100)/(L623*0.92*2*29.3+0.00000043092*AQ623^3)</f>
        <v>-0.19326540847017076</v>
      </c>
      <c r="AU623">
        <f>0.61365*EXP(17.502*J623/(240.97+J623))</f>
        <v>5.3255046175348415</v>
      </c>
      <c r="AV623">
        <f>AU623*1000/AA623</f>
        <v>52.590752492173579</v>
      </c>
      <c r="AW623">
        <f>(AV623-U623)</f>
        <v>36.88845242045727</v>
      </c>
      <c r="AX623">
        <f>IF(D623,P623,(O623+P623)/2)</f>
        <v>34.134445190429687</v>
      </c>
      <c r="AY623">
        <f>0.61365*EXP(17.502*AX623/(240.97+AX623))</f>
        <v>5.3832102135398081</v>
      </c>
      <c r="AZ623">
        <f>IF(AW623&lt;&gt;0,(1000-(AV623+U623)/2)/AW623*AP623,0)</f>
        <v>2.0163735477122177E-2</v>
      </c>
      <c r="BA623">
        <f>U623*AA623/1000</f>
        <v>1.5900641762121086</v>
      </c>
      <c r="BB623">
        <f>(AY623-BA623)</f>
        <v>3.7931460373276993</v>
      </c>
      <c r="BC623">
        <f>1/(1.6/F623+1.37/N623)</f>
        <v>1.2612489608611166E-2</v>
      </c>
      <c r="BD623">
        <f>G623*AA623*0.001</f>
        <v>73.080279362924102</v>
      </c>
      <c r="BE623">
        <f>G623/S623</f>
        <v>1.724586675656576</v>
      </c>
      <c r="BF623">
        <f>(1-AP623*AA623/AU623/F623)*100</f>
        <v>27.784492590360376</v>
      </c>
      <c r="BG623">
        <f>(S623-E623/(N623/1.35))</f>
        <v>420.0682374532991</v>
      </c>
      <c r="BH623">
        <f>E623*BF623/100/BG623</f>
        <v>-2.8198972366145583E-3</v>
      </c>
    </row>
    <row r="624" spans="1:60" x14ac:dyDescent="0.25">
      <c r="A624" s="1">
        <v>221</v>
      </c>
      <c r="B624" s="1" t="s">
        <v>686</v>
      </c>
      <c r="C624" s="1">
        <v>22873.99999986589</v>
      </c>
      <c r="D624" s="1">
        <v>1</v>
      </c>
      <c r="E624">
        <f>(R624-S624*(1000-T624)/(1000-U624))*AO624</f>
        <v>-4.2241529452771047</v>
      </c>
      <c r="F624">
        <f>IF(AZ624&lt;&gt;0,1/(1/AZ624-1/N624),0)</f>
        <v>2.048923886339241E-2</v>
      </c>
      <c r="G624">
        <f>((BC624-AP624/2)*S624-E624)/(BC624+AP624/2)</f>
        <v>715.41846126704627</v>
      </c>
      <c r="H624">
        <f>AP624*1000</f>
        <v>0.7736266779228822</v>
      </c>
      <c r="I624">
        <f>(AU624-BA624)</f>
        <v>3.7141723321110147</v>
      </c>
      <c r="J624">
        <f>(P624+AT624*D624)</f>
        <v>33.880674101416552</v>
      </c>
      <c r="K624" s="1">
        <v>12.810000419616699</v>
      </c>
      <c r="L624">
        <f>(K624*AI624+AJ624)</f>
        <v>2</v>
      </c>
      <c r="M624" s="1">
        <v>0.5</v>
      </c>
      <c r="N624">
        <f>L624*(M624+1)*(M624+1)/(M624*M624+1)</f>
        <v>3.6</v>
      </c>
      <c r="O624" s="1">
        <v>34.976139068603516</v>
      </c>
      <c r="P624" s="1">
        <v>34.069393157958984</v>
      </c>
      <c r="Q624" s="1">
        <v>35.090431213378906</v>
      </c>
      <c r="R624" s="1">
        <v>410.03976440429688</v>
      </c>
      <c r="S624" s="1">
        <v>418.36184692382812</v>
      </c>
      <c r="T624" s="1">
        <v>14.110505104064941</v>
      </c>
      <c r="U624" s="1">
        <v>15.735138893127441</v>
      </c>
      <c r="V624" s="1">
        <v>25.433469772338867</v>
      </c>
      <c r="W624" s="1">
        <v>28.241329193115234</v>
      </c>
      <c r="X624" s="1">
        <v>600.39501953125</v>
      </c>
      <c r="Y624" s="1">
        <v>0.15100938081741333</v>
      </c>
      <c r="Z624" s="1">
        <v>0.15895724296569824</v>
      </c>
      <c r="AA624" s="1">
        <v>101.26235961914062</v>
      </c>
      <c r="AB624" s="1">
        <v>1.5740282535552979</v>
      </c>
      <c r="AC624" s="1">
        <v>-0.15326195955276489</v>
      </c>
      <c r="AD624" s="1">
        <v>1.6279879957437515E-2</v>
      </c>
      <c r="AE624" s="1">
        <v>7.2904429398477077E-3</v>
      </c>
      <c r="AF624" s="1">
        <v>2.2226912900805473E-2</v>
      </c>
      <c r="AG624" s="1">
        <v>5.7728122919797897E-3</v>
      </c>
      <c r="AH624" s="1">
        <v>1</v>
      </c>
      <c r="AI624" s="1">
        <v>0</v>
      </c>
      <c r="AJ624" s="1">
        <v>2</v>
      </c>
      <c r="AK624" s="1">
        <v>0</v>
      </c>
      <c r="AL624" s="1">
        <v>1</v>
      </c>
      <c r="AM624" s="1">
        <v>0.18999999761581421</v>
      </c>
      <c r="AN624" s="1">
        <v>111115</v>
      </c>
      <c r="AO624">
        <f>X624*0.000001/(K624*0.0001)</f>
        <v>0.46869242768472519</v>
      </c>
      <c r="AP624">
        <f>(U624-T624)/(1000-U624)*AO624</f>
        <v>7.7362667792288224E-4</v>
      </c>
      <c r="AQ624">
        <f>(P624+273.15)</f>
        <v>307.21939315795896</v>
      </c>
      <c r="AR624">
        <f>(O624+273.15)</f>
        <v>308.12613906860349</v>
      </c>
      <c r="AS624">
        <f>(Y624*AK624+Z624*AL624)*AM624</f>
        <v>3.0201875784499066E-2</v>
      </c>
      <c r="AT624">
        <f>((AS624+0.00000010773*(AR624^4-AQ624^4))-AP624*44100)/(L624*0.92*2*29.3+0.00000043092*AQ624^3)</f>
        <v>-0.18871905654243254</v>
      </c>
      <c r="AU624">
        <f>0.61365*EXP(17.502*J624/(240.97+J624))</f>
        <v>5.307549625364012</v>
      </c>
      <c r="AV624">
        <f>AU624*1000/AA624</f>
        <v>52.413845039028487</v>
      </c>
      <c r="AW624">
        <f>(AV624-U624)</f>
        <v>36.678706145901046</v>
      </c>
      <c r="AX624">
        <f>IF(D624,P624,(O624+P624)/2)</f>
        <v>34.069393157958984</v>
      </c>
      <c r="AY624">
        <f>0.61365*EXP(17.502*AX624/(240.97+AX624))</f>
        <v>5.3637264327151462</v>
      </c>
      <c r="AZ624">
        <f>IF(AW624&lt;&gt;0,(1000-(AV624+U624)/2)/AW624*AP624,0)</f>
        <v>2.0373285222460461E-2</v>
      </c>
      <c r="BA624">
        <f>U624*AA624/1000</f>
        <v>1.5933772932529973</v>
      </c>
      <c r="BB624">
        <f>(AY624-BA624)</f>
        <v>3.7703491394621489</v>
      </c>
      <c r="BC624">
        <f>1/(1.6/F624+1.37/N624)</f>
        <v>1.2743670451462161E-2</v>
      </c>
      <c r="BD624">
        <f>G624*AA624*0.001</f>
        <v>72.444961502995866</v>
      </c>
      <c r="BE624">
        <f>G624/S624</f>
        <v>1.7100470956600011</v>
      </c>
      <c r="BF624">
        <f>(1-AP624*AA624/AU624/F624)*100</f>
        <v>27.962340895116032</v>
      </c>
      <c r="BG624">
        <f>(S624-E624/(N624/1.35))</f>
        <v>419.94590427830701</v>
      </c>
      <c r="BH624">
        <f>E624*BF624/100/BG624</f>
        <v>-2.8126766672944632E-3</v>
      </c>
    </row>
    <row r="625" spans="1:60" x14ac:dyDescent="0.25">
      <c r="A625" s="1">
        <v>222</v>
      </c>
      <c r="B625" s="1" t="s">
        <v>687</v>
      </c>
      <c r="C625" s="1">
        <v>22878.999999754131</v>
      </c>
      <c r="D625" s="1">
        <v>1</v>
      </c>
      <c r="E625">
        <f>(R625-S625*(1000-T625)/(1000-U625))*AO625</f>
        <v>-4.305744671550201</v>
      </c>
      <c r="F625">
        <f>IF(AZ625&lt;&gt;0,1/(1/AZ625-1/N625),0)</f>
        <v>2.1322912084631777E-2</v>
      </c>
      <c r="G625">
        <f>((BC625-AP625/2)*S625-E625)/(BC625+AP625/2)</f>
        <v>708.93479477587516</v>
      </c>
      <c r="H625">
        <f>AP625*1000</f>
        <v>0.80187869026521508</v>
      </c>
      <c r="I625">
        <f>(AU625-BA625)</f>
        <v>3.7003416727365228</v>
      </c>
      <c r="J625">
        <f>(P625+AT625*D625)</f>
        <v>33.83937208014077</v>
      </c>
      <c r="K625" s="1">
        <v>12.810000419616699</v>
      </c>
      <c r="L625">
        <f>(K625*AI625+AJ625)</f>
        <v>2</v>
      </c>
      <c r="M625" s="1">
        <v>0.5</v>
      </c>
      <c r="N625">
        <f>L625*(M625+1)*(M625+1)/(M625*M625+1)</f>
        <v>3.6</v>
      </c>
      <c r="O625" s="1">
        <v>34.969669342041016</v>
      </c>
      <c r="P625" s="1">
        <v>34.035629272460938</v>
      </c>
      <c r="Q625" s="1">
        <v>35.088092803955078</v>
      </c>
      <c r="R625" s="1">
        <v>409.8211669921875</v>
      </c>
      <c r="S625" s="1">
        <v>418.29232788085937</v>
      </c>
      <c r="T625" s="1">
        <v>14.067041397094727</v>
      </c>
      <c r="U625" s="1">
        <v>15.750996589660645</v>
      </c>
      <c r="V625" s="1">
        <v>25.2703857421875</v>
      </c>
      <c r="W625" s="1">
        <v>28.279537200927734</v>
      </c>
      <c r="X625" s="1">
        <v>600.38836669921875</v>
      </c>
      <c r="Y625" s="1">
        <v>0.14840587973594666</v>
      </c>
      <c r="Z625" s="1">
        <v>0.15621672570705414</v>
      </c>
      <c r="AA625" s="1">
        <v>101.26228332519531</v>
      </c>
      <c r="AB625" s="1">
        <v>1.5740282535552979</v>
      </c>
      <c r="AC625" s="1">
        <v>-0.15326195955276489</v>
      </c>
      <c r="AD625" s="1">
        <v>1.6279879957437515E-2</v>
      </c>
      <c r="AE625" s="1">
        <v>7.2904429398477077E-3</v>
      </c>
      <c r="AF625" s="1">
        <v>2.2226912900805473E-2</v>
      </c>
      <c r="AG625" s="1">
        <v>5.7728122919797897E-3</v>
      </c>
      <c r="AH625" s="1">
        <v>1</v>
      </c>
      <c r="AI625" s="1">
        <v>0</v>
      </c>
      <c r="AJ625" s="1">
        <v>2</v>
      </c>
      <c r="AK625" s="1">
        <v>0</v>
      </c>
      <c r="AL625" s="1">
        <v>1</v>
      </c>
      <c r="AM625" s="1">
        <v>0.18999999761581421</v>
      </c>
      <c r="AN625" s="1">
        <v>111115</v>
      </c>
      <c r="AO625">
        <f>X625*0.000001/(K625*0.0001)</f>
        <v>0.46868723421726749</v>
      </c>
      <c r="AP625">
        <f>(U625-T625)/(1000-U625)*AO625</f>
        <v>8.0187869026521511E-4</v>
      </c>
      <c r="AQ625">
        <f>(P625+273.15)</f>
        <v>307.18562927246091</v>
      </c>
      <c r="AR625">
        <f>(O625+273.15)</f>
        <v>308.11966934204099</v>
      </c>
      <c r="AS625">
        <f>(Y625*AK625+Z625*AL625)*AM625</f>
        <v>2.9681177511890589E-2</v>
      </c>
      <c r="AT625">
        <f>((AS625+0.00000010773*(AR625^4-AQ625^4))-AP625*44100)/(L625*0.92*2*29.3+0.00000043092*AQ625^3)</f>
        <v>-0.19625719232016614</v>
      </c>
      <c r="AU625">
        <f>0.61365*EXP(17.502*J625/(240.97+J625))</f>
        <v>5.295323552052924</v>
      </c>
      <c r="AV625">
        <f>AU625*1000/AA625</f>
        <v>52.293147835185955</v>
      </c>
      <c r="AW625">
        <f>(AV625-U625)</f>
        <v>36.542151245525311</v>
      </c>
      <c r="AX625">
        <f>IF(D625,P625,(O625+P625)/2)</f>
        <v>34.035629272460938</v>
      </c>
      <c r="AY625">
        <f>0.61365*EXP(17.502*AX625/(240.97+AX625))</f>
        <v>5.3536379822695581</v>
      </c>
      <c r="AZ625">
        <f>IF(AW625&lt;&gt;0,(1000-(AV625+U625)/2)/AW625*AP625,0)</f>
        <v>2.1197359464551507E-2</v>
      </c>
      <c r="BA625">
        <f>U625*AA625/1000</f>
        <v>1.5949818793164012</v>
      </c>
      <c r="BB625">
        <f>(AY625-BA625)</f>
        <v>3.7586561029531569</v>
      </c>
      <c r="BC625">
        <f>1/(1.6/F625+1.37/N625)</f>
        <v>1.325957286403209E-2</v>
      </c>
      <c r="BD625">
        <f>G625*AA625*0.001</f>
        <v>71.788356047683862</v>
      </c>
      <c r="BE625">
        <f>G625/S625</f>
        <v>1.6948309771002981</v>
      </c>
      <c r="BF625">
        <f>(1-AP625*AA625/AU625/F625)*100</f>
        <v>28.085350075644477</v>
      </c>
      <c r="BG625">
        <f>(S625-E625/(N625/1.35))</f>
        <v>419.9069821326907</v>
      </c>
      <c r="BH625">
        <f>E625*BF625/100/BG625</f>
        <v>-2.8798841548820656E-3</v>
      </c>
    </row>
    <row r="626" spans="1:60" x14ac:dyDescent="0.25">
      <c r="A626" s="1">
        <v>223</v>
      </c>
      <c r="B626" s="1" t="s">
        <v>688</v>
      </c>
      <c r="C626" s="1">
        <v>22883.999999642372</v>
      </c>
      <c r="D626" s="1">
        <v>1</v>
      </c>
      <c r="E626">
        <f>(R626-S626*(1000-T626)/(1000-U626))*AO626</f>
        <v>-4.2609914062402101</v>
      </c>
      <c r="F626">
        <f>IF(AZ626&lt;&gt;0,1/(1/AZ626-1/N626),0)</f>
        <v>2.1348822877980796E-2</v>
      </c>
      <c r="G626">
        <f>((BC626-AP626/2)*S626-E626)/(BC626+AP626/2)</f>
        <v>705.29981309255049</v>
      </c>
      <c r="H626">
        <f>AP626*1000</f>
        <v>0.8023676147458505</v>
      </c>
      <c r="I626">
        <f>(AU626-BA626)</f>
        <v>3.6981562011951077</v>
      </c>
      <c r="J626">
        <f>(P626+AT626*D626)</f>
        <v>33.833198652922626</v>
      </c>
      <c r="K626" s="1">
        <v>12.810000419616699</v>
      </c>
      <c r="L626">
        <f>(K626*AI626+AJ626)</f>
        <v>2</v>
      </c>
      <c r="M626" s="1">
        <v>0.5</v>
      </c>
      <c r="N626">
        <f>L626*(M626+1)*(M626+1)/(M626*M626+1)</f>
        <v>3.6</v>
      </c>
      <c r="O626" s="1">
        <v>34.966625213623047</v>
      </c>
      <c r="P626" s="1">
        <v>34.02935791015625</v>
      </c>
      <c r="Q626" s="1">
        <v>35.078056335449219</v>
      </c>
      <c r="R626" s="1">
        <v>409.91464233398437</v>
      </c>
      <c r="S626" s="1">
        <v>418.29025268554687</v>
      </c>
      <c r="T626" s="1">
        <v>14.069511413574219</v>
      </c>
      <c r="U626" s="1">
        <v>15.754561424255371</v>
      </c>
      <c r="V626" s="1">
        <v>25.274660110473633</v>
      </c>
      <c r="W626" s="1">
        <v>28.292938232421875</v>
      </c>
      <c r="X626" s="1">
        <v>600.3619384765625</v>
      </c>
      <c r="Y626" s="1">
        <v>0.1160702183842659</v>
      </c>
      <c r="Z626" s="1">
        <v>0.12217918038368225</v>
      </c>
      <c r="AA626" s="1">
        <v>101.26222991943359</v>
      </c>
      <c r="AB626" s="1">
        <v>1.5740282535552979</v>
      </c>
      <c r="AC626" s="1">
        <v>-0.15326195955276489</v>
      </c>
      <c r="AD626" s="1">
        <v>1.6279879957437515E-2</v>
      </c>
      <c r="AE626" s="1">
        <v>7.2904429398477077E-3</v>
      </c>
      <c r="AF626" s="1">
        <v>2.2226912900805473E-2</v>
      </c>
      <c r="AG626" s="1">
        <v>5.7728122919797897E-3</v>
      </c>
      <c r="AH626" s="1">
        <v>1</v>
      </c>
      <c r="AI626" s="1">
        <v>0</v>
      </c>
      <c r="AJ626" s="1">
        <v>2</v>
      </c>
      <c r="AK626" s="1">
        <v>0</v>
      </c>
      <c r="AL626" s="1">
        <v>1</v>
      </c>
      <c r="AM626" s="1">
        <v>0.18999999761581421</v>
      </c>
      <c r="AN626" s="1">
        <v>111115</v>
      </c>
      <c r="AO626">
        <f>X626*0.000001/(K626*0.0001)</f>
        <v>0.46866660328690801</v>
      </c>
      <c r="AP626">
        <f>(U626-T626)/(1000-U626)*AO626</f>
        <v>8.0236761474585048E-4</v>
      </c>
      <c r="AQ626">
        <f>(P626+273.15)</f>
        <v>307.17935791015623</v>
      </c>
      <c r="AR626">
        <f>(O626+273.15)</f>
        <v>308.11662521362302</v>
      </c>
      <c r="AS626">
        <f>(Y626*AK626+Z626*AL626)*AM626</f>
        <v>2.3214043981601762E-2</v>
      </c>
      <c r="AT626">
        <f>((AS626+0.00000010773*(AR626^4-AQ626^4))-AP626*44100)/(L626*0.92*2*29.3+0.00000043092*AQ626^3)</f>
        <v>-0.19615925723362279</v>
      </c>
      <c r="AU626">
        <f>0.61365*EXP(17.502*J626/(240.97+J626))</f>
        <v>5.2934982224178944</v>
      </c>
      <c r="AV626">
        <f>AU626*1000/AA626</f>
        <v>52.275149644931936</v>
      </c>
      <c r="AW626">
        <f>(AV626-U626)</f>
        <v>36.520588220676565</v>
      </c>
      <c r="AX626">
        <f>IF(D626,P626,(O626+P626)/2)</f>
        <v>34.02935791015625</v>
      </c>
      <c r="AY626">
        <f>0.61365*EXP(17.502*AX626/(240.97+AX626))</f>
        <v>5.3517659542554599</v>
      </c>
      <c r="AZ626">
        <f>IF(AW626&lt;&gt;0,(1000-(AV626+U626)/2)/AW626*AP626,0)</f>
        <v>2.1222965839466295E-2</v>
      </c>
      <c r="BA626">
        <f>U626*AA626/1000</f>
        <v>1.5953420212227867</v>
      </c>
      <c r="BB626">
        <f>(AY626-BA626)</f>
        <v>3.7564239330326732</v>
      </c>
      <c r="BC626">
        <f>1/(1.6/F626+1.37/N626)</f>
        <v>1.3275603991454984E-2</v>
      </c>
      <c r="BD626">
        <f>G626*AA626*0.001</f>
        <v>71.420231835511387</v>
      </c>
      <c r="BE626">
        <f>G626/S626</f>
        <v>1.6861492912261702</v>
      </c>
      <c r="BF626">
        <f>(1-AP626*AA626/AU626/F626)*100</f>
        <v>28.104092070936559</v>
      </c>
      <c r="BG626">
        <f>(S626-E626/(N626/1.35))</f>
        <v>419.88812446288694</v>
      </c>
      <c r="BH626">
        <f>E626*BF626/100/BG626</f>
        <v>-2.8519809877363867E-3</v>
      </c>
    </row>
    <row r="627" spans="1:60" x14ac:dyDescent="0.25">
      <c r="A627" s="1">
        <v>224</v>
      </c>
      <c r="B627" s="1" t="s">
        <v>689</v>
      </c>
      <c r="C627" s="1">
        <v>22889.499999519438</v>
      </c>
      <c r="D627" s="1">
        <v>1</v>
      </c>
      <c r="E627">
        <f>(R627-S627*(1000-T627)/(1000-U627))*AO627</f>
        <v>-4.2432230479266071</v>
      </c>
      <c r="F627">
        <f>IF(AZ627&lt;&gt;0,1/(1/AZ627-1/N627),0)</f>
        <v>2.1376614295237861E-2</v>
      </c>
      <c r="G627">
        <f>((BC627-AP627/2)*S627-E627)/(BC627+AP627/2)</f>
        <v>703.63244031631234</v>
      </c>
      <c r="H627">
        <f>AP627*1000</f>
        <v>0.80261905756990559</v>
      </c>
      <c r="I627">
        <f>(AU627-BA627)</f>
        <v>3.6945835531754936</v>
      </c>
      <c r="J627">
        <f>(P627+AT627*D627)</f>
        <v>33.822151480830414</v>
      </c>
      <c r="K627" s="1">
        <v>12.810000419616699</v>
      </c>
      <c r="L627">
        <f>(K627*AI627+AJ627)</f>
        <v>2</v>
      </c>
      <c r="M627" s="1">
        <v>0.5</v>
      </c>
      <c r="N627">
        <f>L627*(M627+1)*(M627+1)/(M627*M627+1)</f>
        <v>3.6</v>
      </c>
      <c r="O627" s="1">
        <v>34.960899353027344</v>
      </c>
      <c r="P627" s="1">
        <v>34.017814636230469</v>
      </c>
      <c r="Q627" s="1">
        <v>35.073760986328125</v>
      </c>
      <c r="R627" s="1">
        <v>409.95376586914062</v>
      </c>
      <c r="S627" s="1">
        <v>418.2911376953125</v>
      </c>
      <c r="T627" s="1">
        <v>14.072072982788086</v>
      </c>
      <c r="U627" s="1">
        <v>15.757625579833984</v>
      </c>
      <c r="V627" s="1">
        <v>25.281040191650391</v>
      </c>
      <c r="W627" s="1">
        <v>28.30805778503418</v>
      </c>
      <c r="X627" s="1">
        <v>600.369140625</v>
      </c>
      <c r="Y627" s="1">
        <v>0.11133930832147598</v>
      </c>
      <c r="Z627" s="1">
        <v>0.11719927191734314</v>
      </c>
      <c r="AA627" s="1">
        <v>101.26206207275391</v>
      </c>
      <c r="AB627" s="1">
        <v>1.5740282535552979</v>
      </c>
      <c r="AC627" s="1">
        <v>-0.15326195955276489</v>
      </c>
      <c r="AD627" s="1">
        <v>1.6279879957437515E-2</v>
      </c>
      <c r="AE627" s="1">
        <v>7.2904429398477077E-3</v>
      </c>
      <c r="AF627" s="1">
        <v>2.2226912900805473E-2</v>
      </c>
      <c r="AG627" s="1">
        <v>5.7728122919797897E-3</v>
      </c>
      <c r="AH627" s="1">
        <v>1</v>
      </c>
      <c r="AI627" s="1">
        <v>0</v>
      </c>
      <c r="AJ627" s="1">
        <v>2</v>
      </c>
      <c r="AK627" s="1">
        <v>0</v>
      </c>
      <c r="AL627" s="1">
        <v>1</v>
      </c>
      <c r="AM627" s="1">
        <v>0.18999999761581421</v>
      </c>
      <c r="AN627" s="1">
        <v>111115</v>
      </c>
      <c r="AO627">
        <f>X627*0.000001/(K627*0.0001)</f>
        <v>0.4686722255727796</v>
      </c>
      <c r="AP627">
        <f>(U627-T627)/(1000-U627)*AO627</f>
        <v>8.0261905756990562E-4</v>
      </c>
      <c r="AQ627">
        <f>(P627+273.15)</f>
        <v>307.16781463623045</v>
      </c>
      <c r="AR627">
        <f>(O627+273.15)</f>
        <v>308.11089935302732</v>
      </c>
      <c r="AS627">
        <f>(Y627*AK627+Z627*AL627)*AM627</f>
        <v>2.2267861384870358E-2</v>
      </c>
      <c r="AT627">
        <f>((AS627+0.00000010773*(AR627^4-AQ627^4))-AP627*44100)/(L627*0.92*2*29.3+0.00000043092*AQ627^3)</f>
        <v>-0.19566315540005558</v>
      </c>
      <c r="AU627">
        <f>0.61365*EXP(17.502*J627/(240.97+J627))</f>
        <v>5.2902332127598575</v>
      </c>
      <c r="AV627">
        <f>AU627*1000/AA627</f>
        <v>52.242993125687839</v>
      </c>
      <c r="AW627">
        <f>(AV627-U627)</f>
        <v>36.485367545853855</v>
      </c>
      <c r="AX627">
        <f>IF(D627,P627,(O627+P627)/2)</f>
        <v>34.017814636230469</v>
      </c>
      <c r="AY627">
        <f>0.61365*EXP(17.502*AX627/(240.97+AX627))</f>
        <v>5.3483217265549117</v>
      </c>
      <c r="AZ627">
        <f>IF(AW627&lt;&gt;0,(1000-(AV627+U627)/2)/AW627*AP627,0)</f>
        <v>2.1250430336098251E-2</v>
      </c>
      <c r="BA627">
        <f>U627*AA627/1000</f>
        <v>1.5956496595843637</v>
      </c>
      <c r="BB627">
        <f>(AY627-BA627)</f>
        <v>3.7526720669705478</v>
      </c>
      <c r="BC627">
        <f>1/(1.6/F627+1.37/N627)</f>
        <v>1.3292798451053568E-2</v>
      </c>
      <c r="BD627">
        <f>G627*AA627*0.001</f>
        <v>71.251271847713724</v>
      </c>
      <c r="BE627">
        <f>G627/S627</f>
        <v>1.6821595699903289</v>
      </c>
      <c r="BF627">
        <f>(1-AP627*AA627/AU627/F627)*100</f>
        <v>28.130852135947173</v>
      </c>
      <c r="BG627">
        <f>(S627-E627/(N627/1.35))</f>
        <v>419.882346338285</v>
      </c>
      <c r="BH627">
        <f>E627*BF627/100/BG627</f>
        <v>-2.8428315975184567E-3</v>
      </c>
    </row>
    <row r="628" spans="1:60" x14ac:dyDescent="0.25">
      <c r="A628" s="1" t="s">
        <v>9</v>
      </c>
      <c r="B628" s="1" t="s">
        <v>690</v>
      </c>
    </row>
    <row r="629" spans="1:60" x14ac:dyDescent="0.25">
      <c r="A629" s="1" t="s">
        <v>9</v>
      </c>
      <c r="B629" s="1" t="s">
        <v>691</v>
      </c>
    </row>
    <row r="630" spans="1:60" x14ac:dyDescent="0.25">
      <c r="A630" s="1" t="s">
        <v>9</v>
      </c>
      <c r="B630" s="1" t="s">
        <v>692</v>
      </c>
    </row>
    <row r="631" spans="1:60" x14ac:dyDescent="0.25">
      <c r="A631" s="1" t="s">
        <v>9</v>
      </c>
      <c r="B631" s="1" t="s">
        <v>693</v>
      </c>
    </row>
    <row r="632" spans="1:60" x14ac:dyDescent="0.25">
      <c r="A632" s="1" t="s">
        <v>9</v>
      </c>
      <c r="B632" s="1" t="s">
        <v>694</v>
      </c>
    </row>
    <row r="633" spans="1:60" x14ac:dyDescent="0.25">
      <c r="A633" s="1" t="s">
        <v>9</v>
      </c>
      <c r="B633" s="1" t="s">
        <v>695</v>
      </c>
    </row>
    <row r="634" spans="1:60" x14ac:dyDescent="0.25">
      <c r="A634" s="1" t="s">
        <v>9</v>
      </c>
      <c r="B634" s="1" t="s">
        <v>696</v>
      </c>
    </row>
    <row r="635" spans="1:60" x14ac:dyDescent="0.25">
      <c r="A635" s="1" t="s">
        <v>9</v>
      </c>
      <c r="B635" s="1" t="s">
        <v>697</v>
      </c>
    </row>
    <row r="636" spans="1:60" x14ac:dyDescent="0.25">
      <c r="A636" s="1" t="s">
        <v>9</v>
      </c>
      <c r="B636" s="1" t="s">
        <v>698</v>
      </c>
    </row>
    <row r="637" spans="1:60" x14ac:dyDescent="0.25">
      <c r="A637" s="1">
        <v>225</v>
      </c>
      <c r="B637" s="1" t="s">
        <v>699</v>
      </c>
      <c r="C637" s="1">
        <v>23235.499999988824</v>
      </c>
      <c r="D637" s="1">
        <v>1</v>
      </c>
      <c r="E637">
        <f t="shared" ref="E637:E642" si="252">(R637-S637*(1000-T637)/(1000-U637))*AO637</f>
        <v>-3.0981975191375182</v>
      </c>
      <c r="F637">
        <f t="shared" ref="F637:F642" si="253">IF(AZ637&lt;&gt;0,1/(1/AZ637-1/N637),0)</f>
        <v>7.3791669377969915E-3</v>
      </c>
      <c r="G637">
        <f t="shared" ref="G637:G642" si="254">((BC637-AP637/2)*S637-E637)/(BC637+AP637/2)</f>
        <v>1045.2038825743159</v>
      </c>
      <c r="H637">
        <f t="shared" ref="H637:H642" si="255">AP637*1000</f>
        <v>0.29354665996596419</v>
      </c>
      <c r="I637">
        <f t="shared" ref="I637:I642" si="256">(AU637-BA637)</f>
        <v>3.8967294380357078</v>
      </c>
      <c r="J637">
        <f t="shared" ref="J637:J642" si="257">(P637+AT637*D637)</f>
        <v>34.319639402806274</v>
      </c>
      <c r="K637" s="1">
        <v>17.420000076293945</v>
      </c>
      <c r="L637">
        <f t="shared" ref="L637:L642" si="258">(K637*AI637+AJ637)</f>
        <v>2</v>
      </c>
      <c r="M637" s="1">
        <v>0.5</v>
      </c>
      <c r="N637">
        <f t="shared" ref="N637:N642" si="259">L637*(M637+1)*(M637+1)/(M637*M637+1)</f>
        <v>3.6</v>
      </c>
      <c r="O637" s="1">
        <v>35.011589050292969</v>
      </c>
      <c r="P637" s="1">
        <v>34.358860015869141</v>
      </c>
      <c r="Q637" s="1">
        <v>35.088874816894531</v>
      </c>
      <c r="R637" s="1">
        <v>410.29757690429688</v>
      </c>
      <c r="S637" s="1">
        <v>418.92999267578125</v>
      </c>
      <c r="T637" s="1">
        <v>14.39430046081543</v>
      </c>
      <c r="U637" s="1">
        <v>15.233033180236816</v>
      </c>
      <c r="V637" s="1">
        <v>25.834526062011719</v>
      </c>
      <c r="W637" s="1">
        <v>27.285388946533203</v>
      </c>
      <c r="X637" s="1">
        <v>600.39239501953125</v>
      </c>
      <c r="Y637" s="1">
        <v>9.9538736045360565E-2</v>
      </c>
      <c r="Z637" s="1">
        <v>0.10477761924266815</v>
      </c>
      <c r="AA637" s="1">
        <v>101.24613952636719</v>
      </c>
      <c r="AB637" s="1">
        <v>1.5599946975708008</v>
      </c>
      <c r="AC637" s="1">
        <v>-0.16679492592811584</v>
      </c>
      <c r="AD637" s="1">
        <v>1.7963245511054993E-2</v>
      </c>
      <c r="AE637" s="1">
        <v>6.3146390020847321E-3</v>
      </c>
      <c r="AF637" s="1">
        <v>1.4052403159439564E-2</v>
      </c>
      <c r="AG637" s="1">
        <v>6.6347569227218628E-3</v>
      </c>
      <c r="AH637" s="1">
        <v>0.66666668653488159</v>
      </c>
      <c r="AI637" s="1">
        <v>0</v>
      </c>
      <c r="AJ637" s="1">
        <v>2</v>
      </c>
      <c r="AK637" s="1">
        <v>0</v>
      </c>
      <c r="AL637" s="1">
        <v>1</v>
      </c>
      <c r="AM637" s="1">
        <v>0.18999999761581421</v>
      </c>
      <c r="AN637" s="1">
        <v>111115</v>
      </c>
      <c r="AO637">
        <f t="shared" ref="AO637:AO642" si="260">X637*0.000001/(K637*0.0001)</f>
        <v>0.34465694167049793</v>
      </c>
      <c r="AP637">
        <f t="shared" ref="AP637:AP642" si="261">(U637-T637)/(1000-U637)*AO637</f>
        <v>2.935466599659642E-4</v>
      </c>
      <c r="AQ637">
        <f t="shared" ref="AQ637:AQ642" si="262">(P637+273.15)</f>
        <v>307.50886001586912</v>
      </c>
      <c r="AR637">
        <f t="shared" ref="AR637:AR642" si="263">(O637+273.15)</f>
        <v>308.16158905029295</v>
      </c>
      <c r="AS637">
        <f t="shared" ref="AS637:AS642" si="264">(Y637*AK637+Z637*AL637)*AM637</f>
        <v>1.9907747406297638E-2</v>
      </c>
      <c r="AT637">
        <f t="shared" ref="AT637:AT642" si="265">((AS637+0.00000010773*(AR637^4-AQ637^4))-AP637*44100)/(L637*0.92*2*29.3+0.00000043092*AQ637^3)</f>
        <v>-3.9220613062868941E-2</v>
      </c>
      <c r="AU637">
        <f t="shared" ref="AU637:AU642" si="266">0.61365*EXP(17.502*J637/(240.97+J637))</f>
        <v>5.4390152408117451</v>
      </c>
      <c r="AV637">
        <f t="shared" ref="AV637:AV642" si="267">AU637*1000/AA637</f>
        <v>53.720717315797323</v>
      </c>
      <c r="AW637">
        <f t="shared" ref="AW637:AW642" si="268">(AV637-U637)</f>
        <v>38.487684135560507</v>
      </c>
      <c r="AX637">
        <f t="shared" ref="AX637:AX642" si="269">IF(D637,P637,(O637+P637)/2)</f>
        <v>34.358860015869141</v>
      </c>
      <c r="AY637">
        <f t="shared" ref="AY637:AY642" si="270">0.61365*EXP(17.502*AX637/(240.97+AX637))</f>
        <v>5.4508980106096319</v>
      </c>
      <c r="AZ637">
        <f t="shared" ref="AZ637:AZ642" si="271">IF(AW637&lt;&gt;0,(1000-(AV637+U637)/2)/AW637*AP637,0)</f>
        <v>7.364072293686681E-3</v>
      </c>
      <c r="BA637">
        <f t="shared" ref="BA637:BA642" si="272">U637*AA637/1000</f>
        <v>1.5422858027760376</v>
      </c>
      <c r="BB637">
        <f t="shared" ref="BB637:BB642" si="273">(AY637-BA637)</f>
        <v>3.9086122078335945</v>
      </c>
      <c r="BC637">
        <f t="shared" ref="BC637:BC642" si="274">1/(1.6/F637+1.37/N637)</f>
        <v>4.6038989669413E-3</v>
      </c>
      <c r="BD637">
        <f t="shared" ref="BD637:BD642" si="275">G637*AA637*0.001</f>
        <v>105.8228581286199</v>
      </c>
      <c r="BE637">
        <f t="shared" ref="BE637:BE642" si="276">G637/S637</f>
        <v>2.4949368649840769</v>
      </c>
      <c r="BF637">
        <f t="shared" ref="BF637:BF642" si="277">(1-AP637*AA637/AU637/F637)*100</f>
        <v>25.949498381231994</v>
      </c>
      <c r="BG637">
        <f t="shared" ref="BG637:BG642" si="278">(S637-E637/(N637/1.35))</f>
        <v>420.09181674545783</v>
      </c>
      <c r="BH637">
        <f t="shared" ref="BH637:BH642" si="279">E637*BF637/100/BG637</f>
        <v>-1.9137880887670322E-3</v>
      </c>
    </row>
    <row r="638" spans="1:60" x14ac:dyDescent="0.25">
      <c r="A638" s="1">
        <v>226</v>
      </c>
      <c r="B638" s="1" t="s">
        <v>700</v>
      </c>
      <c r="C638" s="1">
        <v>23240.499999877065</v>
      </c>
      <c r="D638" s="1">
        <v>1</v>
      </c>
      <c r="E638">
        <f t="shared" si="252"/>
        <v>-3.1239044367919595</v>
      </c>
      <c r="F638">
        <f t="shared" si="253"/>
        <v>7.3683520622926327E-3</v>
      </c>
      <c r="G638">
        <f t="shared" si="254"/>
        <v>1051.6124418440577</v>
      </c>
      <c r="H638">
        <f t="shared" si="255"/>
        <v>0.29239959529252901</v>
      </c>
      <c r="I638">
        <f t="shared" si="256"/>
        <v>3.8873184076268634</v>
      </c>
      <c r="J638">
        <f t="shared" si="257"/>
        <v>34.294627001839132</v>
      </c>
      <c r="K638" s="1">
        <v>17.420000076293945</v>
      </c>
      <c r="L638">
        <f t="shared" si="258"/>
        <v>2</v>
      </c>
      <c r="M638" s="1">
        <v>0.5</v>
      </c>
      <c r="N638">
        <f t="shared" si="259"/>
        <v>3.6</v>
      </c>
      <c r="O638" s="1">
        <v>35.009262084960938</v>
      </c>
      <c r="P638" s="1">
        <v>34.330707550048828</v>
      </c>
      <c r="Q638" s="1">
        <v>35.093265533447266</v>
      </c>
      <c r="R638" s="1">
        <v>410.13912963867187</v>
      </c>
      <c r="S638" s="1">
        <v>418.84756469726562</v>
      </c>
      <c r="T638" s="1">
        <v>14.415753364562988</v>
      </c>
      <c r="U638" s="1">
        <v>15.251190185546875</v>
      </c>
      <c r="V638" s="1">
        <v>25.878139495849609</v>
      </c>
      <c r="W638" s="1">
        <v>27.319795608520508</v>
      </c>
      <c r="X638" s="1">
        <v>600.39459228515625</v>
      </c>
      <c r="Y638" s="1">
        <v>0.11997142434120178</v>
      </c>
      <c r="Z638" s="1">
        <v>0.12628570199012756</v>
      </c>
      <c r="AA638" s="1">
        <v>101.24655914306641</v>
      </c>
      <c r="AB638" s="1">
        <v>1.5599946975708008</v>
      </c>
      <c r="AC638" s="1">
        <v>-0.16679492592811584</v>
      </c>
      <c r="AD638" s="1">
        <v>1.7963245511054993E-2</v>
      </c>
      <c r="AE638" s="1">
        <v>6.3146390020847321E-3</v>
      </c>
      <c r="AF638" s="1">
        <v>1.4052403159439564E-2</v>
      </c>
      <c r="AG638" s="1">
        <v>6.6347569227218628E-3</v>
      </c>
      <c r="AH638" s="1">
        <v>1</v>
      </c>
      <c r="AI638" s="1">
        <v>0</v>
      </c>
      <c r="AJ638" s="1">
        <v>2</v>
      </c>
      <c r="AK638" s="1">
        <v>0</v>
      </c>
      <c r="AL638" s="1">
        <v>1</v>
      </c>
      <c r="AM638" s="1">
        <v>0.18999999761581421</v>
      </c>
      <c r="AN638" s="1">
        <v>111115</v>
      </c>
      <c r="AO638">
        <f t="shared" si="260"/>
        <v>0.34465820301700506</v>
      </c>
      <c r="AP638">
        <f t="shared" si="261"/>
        <v>2.9239959529252902E-4</v>
      </c>
      <c r="AQ638">
        <f t="shared" si="262"/>
        <v>307.48070755004881</v>
      </c>
      <c r="AR638">
        <f t="shared" si="263"/>
        <v>308.15926208496091</v>
      </c>
      <c r="AS638">
        <f t="shared" si="264"/>
        <v>2.3994283077035661E-2</v>
      </c>
      <c r="AT638">
        <f t="shared" si="265"/>
        <v>-3.6080548209695924E-2</v>
      </c>
      <c r="AU638">
        <f t="shared" si="266"/>
        <v>5.4314489367499892</v>
      </c>
      <c r="AV638">
        <f t="shared" si="267"/>
        <v>53.645763201444531</v>
      </c>
      <c r="AW638">
        <f t="shared" si="268"/>
        <v>38.394573015897656</v>
      </c>
      <c r="AX638">
        <f t="shared" si="269"/>
        <v>34.330707550048828</v>
      </c>
      <c r="AY638">
        <f t="shared" si="270"/>
        <v>5.4423663024790354</v>
      </c>
      <c r="AZ638">
        <f t="shared" si="271"/>
        <v>7.3533015859300358E-3</v>
      </c>
      <c r="BA638">
        <f t="shared" si="272"/>
        <v>1.5441305291231255</v>
      </c>
      <c r="BB638">
        <f t="shared" si="273"/>
        <v>3.8982357733559097</v>
      </c>
      <c r="BC638">
        <f t="shared" si="274"/>
        <v>4.5971633168158067E-3</v>
      </c>
      <c r="BD638">
        <f t="shared" si="275"/>
        <v>106.47214128874887</v>
      </c>
      <c r="BE638">
        <f t="shared" si="276"/>
        <v>2.5107283185569944</v>
      </c>
      <c r="BF638">
        <f t="shared" si="277"/>
        <v>26.027385197587861</v>
      </c>
      <c r="BG638">
        <f t="shared" si="278"/>
        <v>420.01902886106262</v>
      </c>
      <c r="BH638">
        <f t="shared" si="279"/>
        <v>-1.9357947738061533E-3</v>
      </c>
    </row>
    <row r="639" spans="1:60" x14ac:dyDescent="0.25">
      <c r="A639" s="1">
        <v>227</v>
      </c>
      <c r="B639" s="1" t="s">
        <v>701</v>
      </c>
      <c r="C639" s="1">
        <v>23245.999999754131</v>
      </c>
      <c r="D639" s="1">
        <v>1</v>
      </c>
      <c r="E639">
        <f t="shared" si="252"/>
        <v>-3.2548042818006491</v>
      </c>
      <c r="F639">
        <f t="shared" si="253"/>
        <v>7.6683118984041997E-3</v>
      </c>
      <c r="G639">
        <f t="shared" si="254"/>
        <v>1052.4461776470521</v>
      </c>
      <c r="H639">
        <f t="shared" si="255"/>
        <v>0.30360800374015789</v>
      </c>
      <c r="I639">
        <f t="shared" si="256"/>
        <v>3.8788845647322714</v>
      </c>
      <c r="J639">
        <f t="shared" si="257"/>
        <v>34.271512436223553</v>
      </c>
      <c r="K639" s="1">
        <v>17.420000076293945</v>
      </c>
      <c r="L639">
        <f t="shared" si="258"/>
        <v>2</v>
      </c>
      <c r="M639" s="1">
        <v>0.5</v>
      </c>
      <c r="N639">
        <f t="shared" si="259"/>
        <v>3.6</v>
      </c>
      <c r="O639" s="1">
        <v>35.006019592285156</v>
      </c>
      <c r="P639" s="1">
        <v>34.309852600097656</v>
      </c>
      <c r="Q639" s="1">
        <v>35.090167999267578</v>
      </c>
      <c r="R639" s="1">
        <v>409.6995849609375</v>
      </c>
      <c r="S639" s="1">
        <v>418.77426147460937</v>
      </c>
      <c r="T639" s="1">
        <v>14.398016929626465</v>
      </c>
      <c r="U639" s="1">
        <v>15.26546573638916</v>
      </c>
      <c r="V639" s="1">
        <v>25.802770614624023</v>
      </c>
      <c r="W639" s="1">
        <v>27.349605560302734</v>
      </c>
      <c r="X639" s="1">
        <v>600.39447021484375</v>
      </c>
      <c r="Y639" s="1">
        <v>0.13049086928367615</v>
      </c>
      <c r="Z639" s="1">
        <v>0.13735881447792053</v>
      </c>
      <c r="AA639" s="1">
        <v>101.24684906005859</v>
      </c>
      <c r="AB639" s="1">
        <v>1.5599946975708008</v>
      </c>
      <c r="AC639" s="1">
        <v>-0.16679492592811584</v>
      </c>
      <c r="AD639" s="1">
        <v>1.7963245511054993E-2</v>
      </c>
      <c r="AE639" s="1">
        <v>6.3146390020847321E-3</v>
      </c>
      <c r="AF639" s="1">
        <v>1.4052403159439564E-2</v>
      </c>
      <c r="AG639" s="1">
        <v>6.6347569227218628E-3</v>
      </c>
      <c r="AH639" s="1">
        <v>1</v>
      </c>
      <c r="AI639" s="1">
        <v>0</v>
      </c>
      <c r="AJ639" s="1">
        <v>2</v>
      </c>
      <c r="AK639" s="1">
        <v>0</v>
      </c>
      <c r="AL639" s="1">
        <v>1</v>
      </c>
      <c r="AM639" s="1">
        <v>0.18999999761581421</v>
      </c>
      <c r="AN639" s="1">
        <v>111115</v>
      </c>
      <c r="AO639">
        <f t="shared" si="260"/>
        <v>0.3446581329421991</v>
      </c>
      <c r="AP639">
        <f t="shared" si="261"/>
        <v>3.0360800374015789E-4</v>
      </c>
      <c r="AQ639">
        <f t="shared" si="262"/>
        <v>307.45985260009763</v>
      </c>
      <c r="AR639">
        <f t="shared" si="263"/>
        <v>308.15601959228513</v>
      </c>
      <c r="AS639">
        <f t="shared" si="264"/>
        <v>2.6098174423315967E-2</v>
      </c>
      <c r="AT639">
        <f t="shared" si="265"/>
        <v>-3.8340163874101559E-2</v>
      </c>
      <c r="AU639">
        <f t="shared" si="266"/>
        <v>5.424464869975961</v>
      </c>
      <c r="AV639">
        <f t="shared" si="267"/>
        <v>53.576629004604619</v>
      </c>
      <c r="AW639">
        <f t="shared" si="268"/>
        <v>38.311163268215459</v>
      </c>
      <c r="AX639">
        <f t="shared" si="269"/>
        <v>34.309852600097656</v>
      </c>
      <c r="AY639">
        <f t="shared" si="270"/>
        <v>5.4360536216867272</v>
      </c>
      <c r="AZ639">
        <f t="shared" si="271"/>
        <v>7.6520124489295165E-3</v>
      </c>
      <c r="BA639">
        <f t="shared" si="272"/>
        <v>1.5455803052436896</v>
      </c>
      <c r="BB639">
        <f t="shared" si="273"/>
        <v>3.8904733164430376</v>
      </c>
      <c r="BC639">
        <f t="shared" si="274"/>
        <v>4.7839695182009074E-3</v>
      </c>
      <c r="BD639">
        <f t="shared" si="275"/>
        <v>106.5568592920667</v>
      </c>
      <c r="BE639">
        <f t="shared" si="276"/>
        <v>2.5131586978175897</v>
      </c>
      <c r="BF639">
        <f t="shared" si="277"/>
        <v>26.101084892116866</v>
      </c>
      <c r="BG639">
        <f t="shared" si="278"/>
        <v>419.99481308028464</v>
      </c>
      <c r="BH639">
        <f t="shared" si="279"/>
        <v>-2.0227374296230829E-3</v>
      </c>
    </row>
    <row r="640" spans="1:60" x14ac:dyDescent="0.25">
      <c r="A640" s="1">
        <v>228</v>
      </c>
      <c r="B640" s="1" t="s">
        <v>702</v>
      </c>
      <c r="C640" s="1">
        <v>23250.999999642372</v>
      </c>
      <c r="D640" s="1">
        <v>1</v>
      </c>
      <c r="E640">
        <f t="shared" si="252"/>
        <v>-3.2215972319652422</v>
      </c>
      <c r="F640">
        <f t="shared" si="253"/>
        <v>7.6999459817097592E-3</v>
      </c>
      <c r="G640">
        <f t="shared" si="254"/>
        <v>1043.0342086169969</v>
      </c>
      <c r="H640">
        <f t="shared" si="255"/>
        <v>0.30467336271543038</v>
      </c>
      <c r="I640">
        <f t="shared" si="256"/>
        <v>3.8765632958433023</v>
      </c>
      <c r="J640">
        <f t="shared" si="257"/>
        <v>34.265817258087594</v>
      </c>
      <c r="K640" s="1">
        <v>17.420000076293945</v>
      </c>
      <c r="L640">
        <f t="shared" si="258"/>
        <v>2</v>
      </c>
      <c r="M640" s="1">
        <v>0.5</v>
      </c>
      <c r="N640">
        <f t="shared" si="259"/>
        <v>3.6</v>
      </c>
      <c r="O640" s="1">
        <v>35.00323486328125</v>
      </c>
      <c r="P640" s="1">
        <v>34.304306030273438</v>
      </c>
      <c r="Q640" s="1">
        <v>35.079715728759766</v>
      </c>
      <c r="R640" s="1">
        <v>409.76007080078125</v>
      </c>
      <c r="S640" s="1">
        <v>418.73724365234375</v>
      </c>
      <c r="T640" s="1">
        <v>14.400897979736328</v>
      </c>
      <c r="U640" s="1">
        <v>15.271395683288574</v>
      </c>
      <c r="V640" s="1">
        <v>25.81005859375</v>
      </c>
      <c r="W640" s="1">
        <v>27.365215301513672</v>
      </c>
      <c r="X640" s="1">
        <v>600.38739013671875</v>
      </c>
      <c r="Y640" s="1">
        <v>0.10434930026531219</v>
      </c>
      <c r="Z640" s="1">
        <v>0.10984136909246445</v>
      </c>
      <c r="AA640" s="1">
        <v>101.24693298339844</v>
      </c>
      <c r="AB640" s="1">
        <v>1.5599946975708008</v>
      </c>
      <c r="AC640" s="1">
        <v>-0.16679492592811584</v>
      </c>
      <c r="AD640" s="1">
        <v>1.7963245511054993E-2</v>
      </c>
      <c r="AE640" s="1">
        <v>6.3146390020847321E-3</v>
      </c>
      <c r="AF640" s="1">
        <v>1.4052403159439564E-2</v>
      </c>
      <c r="AG640" s="1">
        <v>6.6347569227218628E-3</v>
      </c>
      <c r="AH640" s="1">
        <v>1</v>
      </c>
      <c r="AI640" s="1">
        <v>0</v>
      </c>
      <c r="AJ640" s="1">
        <v>2</v>
      </c>
      <c r="AK640" s="1">
        <v>0</v>
      </c>
      <c r="AL640" s="1">
        <v>1</v>
      </c>
      <c r="AM640" s="1">
        <v>0.18999999761581421</v>
      </c>
      <c r="AN640" s="1">
        <v>111115</v>
      </c>
      <c r="AO640">
        <f t="shared" si="260"/>
        <v>0.34465406860345399</v>
      </c>
      <c r="AP640">
        <f t="shared" si="261"/>
        <v>3.0467336271543038E-4</v>
      </c>
      <c r="AQ640">
        <f t="shared" si="262"/>
        <v>307.45430603027341</v>
      </c>
      <c r="AR640">
        <f t="shared" si="263"/>
        <v>308.15323486328123</v>
      </c>
      <c r="AS640">
        <f t="shared" si="264"/>
        <v>2.0869859865686013E-2</v>
      </c>
      <c r="AT640">
        <f t="shared" si="265"/>
        <v>-3.8488772185842804E-2</v>
      </c>
      <c r="AU640">
        <f t="shared" si="266"/>
        <v>5.4227452711521806</v>
      </c>
      <c r="AV640">
        <f t="shared" si="267"/>
        <v>53.559600388501188</v>
      </c>
      <c r="AW640">
        <f t="shared" si="268"/>
        <v>38.288204705212614</v>
      </c>
      <c r="AX640">
        <f t="shared" si="269"/>
        <v>34.304306030273438</v>
      </c>
      <c r="AY640">
        <f t="shared" si="270"/>
        <v>5.4343757770700352</v>
      </c>
      <c r="AZ640">
        <f t="shared" si="271"/>
        <v>7.6835119187308567E-3</v>
      </c>
      <c r="BA640">
        <f t="shared" si="272"/>
        <v>1.5461819753088784</v>
      </c>
      <c r="BB640">
        <f t="shared" si="273"/>
        <v>3.8881938017611568</v>
      </c>
      <c r="BC640">
        <f t="shared" si="274"/>
        <v>4.8036687479217164E-3</v>
      </c>
      <c r="BD640">
        <f t="shared" si="275"/>
        <v>105.60401461923712</v>
      </c>
      <c r="BE640">
        <f t="shared" si="276"/>
        <v>2.4909038410802915</v>
      </c>
      <c r="BF640">
        <f t="shared" si="277"/>
        <v>26.122961182685568</v>
      </c>
      <c r="BG640">
        <f t="shared" si="278"/>
        <v>419.94534261433074</v>
      </c>
      <c r="BH640">
        <f t="shared" si="279"/>
        <v>-2.0040145918266312E-3</v>
      </c>
    </row>
    <row r="641" spans="1:60" x14ac:dyDescent="0.25">
      <c r="A641" s="1">
        <v>229</v>
      </c>
      <c r="B641" s="1" t="s">
        <v>703</v>
      </c>
      <c r="C641" s="1">
        <v>23255.999999530613</v>
      </c>
      <c r="D641" s="1">
        <v>1</v>
      </c>
      <c r="E641">
        <f t="shared" si="252"/>
        <v>-3.1935225346337242</v>
      </c>
      <c r="F641">
        <f t="shared" si="253"/>
        <v>7.7354713931817951E-3</v>
      </c>
      <c r="G641">
        <f t="shared" si="254"/>
        <v>1034.4335121367999</v>
      </c>
      <c r="H641">
        <f t="shared" si="255"/>
        <v>0.30583975895767185</v>
      </c>
      <c r="I641">
        <f t="shared" si="256"/>
        <v>3.8736096074329662</v>
      </c>
      <c r="J641">
        <f t="shared" si="257"/>
        <v>34.257989247026217</v>
      </c>
      <c r="K641" s="1">
        <v>17.420000076293945</v>
      </c>
      <c r="L641">
        <f t="shared" si="258"/>
        <v>2</v>
      </c>
      <c r="M641" s="1">
        <v>0.5</v>
      </c>
      <c r="N641">
        <f t="shared" si="259"/>
        <v>3.6</v>
      </c>
      <c r="O641" s="1">
        <v>34.998516082763672</v>
      </c>
      <c r="P641" s="1">
        <v>34.296604156494141</v>
      </c>
      <c r="Q641" s="1">
        <v>35.075645446777344</v>
      </c>
      <c r="R641" s="1">
        <v>409.82537841796875</v>
      </c>
      <c r="S641" s="1">
        <v>418.7196044921875</v>
      </c>
      <c r="T641" s="1">
        <v>14.403401374816895</v>
      </c>
      <c r="U641" s="1">
        <v>15.277217864990234</v>
      </c>
      <c r="V641" s="1">
        <v>25.818424224853516</v>
      </c>
      <c r="W641" s="1">
        <v>27.383176803588867</v>
      </c>
      <c r="X641" s="1">
        <v>600.393310546875</v>
      </c>
      <c r="Y641" s="1">
        <v>0.10105137526988983</v>
      </c>
      <c r="Z641" s="1">
        <v>0.10636986792087555</v>
      </c>
      <c r="AA641" s="1">
        <v>101.24702453613281</v>
      </c>
      <c r="AB641" s="1">
        <v>1.5599946975708008</v>
      </c>
      <c r="AC641" s="1">
        <v>-0.16679492592811584</v>
      </c>
      <c r="AD641" s="1">
        <v>1.7963245511054993E-2</v>
      </c>
      <c r="AE641" s="1">
        <v>6.3146390020847321E-3</v>
      </c>
      <c r="AF641" s="1">
        <v>1.4052403159439564E-2</v>
      </c>
      <c r="AG641" s="1">
        <v>6.6347569227218628E-3</v>
      </c>
      <c r="AH641" s="1">
        <v>1</v>
      </c>
      <c r="AI641" s="1">
        <v>0</v>
      </c>
      <c r="AJ641" s="1">
        <v>2</v>
      </c>
      <c r="AK641" s="1">
        <v>0</v>
      </c>
      <c r="AL641" s="1">
        <v>1</v>
      </c>
      <c r="AM641" s="1">
        <v>0.18999999761581421</v>
      </c>
      <c r="AN641" s="1">
        <v>111115</v>
      </c>
      <c r="AO641">
        <f t="shared" si="260"/>
        <v>0.34465746723154256</v>
      </c>
      <c r="AP641">
        <f t="shared" si="261"/>
        <v>3.0583975895767185E-4</v>
      </c>
      <c r="AQ641">
        <f t="shared" si="262"/>
        <v>307.44660415649412</v>
      </c>
      <c r="AR641">
        <f t="shared" si="263"/>
        <v>308.14851608276365</v>
      </c>
      <c r="AS641">
        <f t="shared" si="264"/>
        <v>2.0210274651360827E-2</v>
      </c>
      <c r="AT641">
        <f t="shared" si="265"/>
        <v>-3.8614909467927082E-2</v>
      </c>
      <c r="AU641">
        <f t="shared" si="266"/>
        <v>5.4203824594534789</v>
      </c>
      <c r="AV641">
        <f t="shared" si="267"/>
        <v>53.536214859519795</v>
      </c>
      <c r="AW641">
        <f t="shared" si="268"/>
        <v>38.258996994529561</v>
      </c>
      <c r="AX641">
        <f t="shared" si="269"/>
        <v>34.296604156494141</v>
      </c>
      <c r="AY641">
        <f t="shared" si="270"/>
        <v>5.4320466969090964</v>
      </c>
      <c r="AZ641">
        <f t="shared" si="271"/>
        <v>7.7188854993020467E-3</v>
      </c>
      <c r="BA641">
        <f t="shared" si="272"/>
        <v>1.5467728520205128</v>
      </c>
      <c r="BB641">
        <f t="shared" si="273"/>
        <v>3.8852738448885837</v>
      </c>
      <c r="BC641">
        <f t="shared" si="274"/>
        <v>4.8257908393544878E-3</v>
      </c>
      <c r="BD641">
        <f t="shared" si="275"/>
        <v>104.73331518431263</v>
      </c>
      <c r="BE641">
        <f t="shared" si="276"/>
        <v>2.4704683063295652</v>
      </c>
      <c r="BF641">
        <f t="shared" si="277"/>
        <v>26.148470177259973</v>
      </c>
      <c r="BG641">
        <f t="shared" si="278"/>
        <v>419.91717544267516</v>
      </c>
      <c r="BH641">
        <f t="shared" si="279"/>
        <v>-1.9886237963295068E-3</v>
      </c>
    </row>
    <row r="642" spans="1:60" x14ac:dyDescent="0.25">
      <c r="A642" s="1">
        <v>230</v>
      </c>
      <c r="B642" s="1" t="s">
        <v>704</v>
      </c>
      <c r="C642" s="1">
        <v>23261.499999407679</v>
      </c>
      <c r="D642" s="1">
        <v>1</v>
      </c>
      <c r="E642">
        <f t="shared" si="252"/>
        <v>-3.1835769029268177</v>
      </c>
      <c r="F642">
        <f t="shared" si="253"/>
        <v>7.7666699188946699E-3</v>
      </c>
      <c r="G642">
        <f t="shared" si="254"/>
        <v>1029.9105863321904</v>
      </c>
      <c r="H642">
        <f t="shared" si="255"/>
        <v>0.30674255343390638</v>
      </c>
      <c r="I642">
        <f t="shared" si="256"/>
        <v>3.8695334104237489</v>
      </c>
      <c r="J642">
        <f t="shared" si="257"/>
        <v>34.24600485622463</v>
      </c>
      <c r="K642" s="1">
        <v>17.420000076293945</v>
      </c>
      <c r="L642">
        <f t="shared" si="258"/>
        <v>2</v>
      </c>
      <c r="M642" s="1">
        <v>0.5</v>
      </c>
      <c r="N642">
        <f t="shared" si="259"/>
        <v>3.6</v>
      </c>
      <c r="O642" s="1">
        <v>34.994125366210938</v>
      </c>
      <c r="P642" s="1">
        <v>34.284175872802734</v>
      </c>
      <c r="Q642" s="1">
        <v>35.077278137207031</v>
      </c>
      <c r="R642" s="1">
        <v>409.84576416015625</v>
      </c>
      <c r="S642" s="1">
        <v>418.71002197265625</v>
      </c>
      <c r="T642" s="1">
        <v>14.405378341674805</v>
      </c>
      <c r="U642" s="1">
        <v>15.281767845153809</v>
      </c>
      <c r="V642" s="1">
        <v>25.828155517578125</v>
      </c>
      <c r="W642" s="1">
        <v>27.398405075073242</v>
      </c>
      <c r="X642" s="1">
        <v>600.3948974609375</v>
      </c>
      <c r="Y642" s="1">
        <v>6.6172443330287933E-2</v>
      </c>
      <c r="Z642" s="1">
        <v>6.9655202329158783E-2</v>
      </c>
      <c r="AA642" s="1">
        <v>101.24701690673828</v>
      </c>
      <c r="AB642" s="1">
        <v>1.5599946975708008</v>
      </c>
      <c r="AC642" s="1">
        <v>-0.16679492592811584</v>
      </c>
      <c r="AD642" s="1">
        <v>1.7963245511054993E-2</v>
      </c>
      <c r="AE642" s="1">
        <v>6.3146390020847321E-3</v>
      </c>
      <c r="AF642" s="1">
        <v>1.4052403159439564E-2</v>
      </c>
      <c r="AG642" s="1">
        <v>6.6347569227218628E-3</v>
      </c>
      <c r="AH642" s="1">
        <v>1</v>
      </c>
      <c r="AI642" s="1">
        <v>0</v>
      </c>
      <c r="AJ642" s="1">
        <v>2</v>
      </c>
      <c r="AK642" s="1">
        <v>0</v>
      </c>
      <c r="AL642" s="1">
        <v>1</v>
      </c>
      <c r="AM642" s="1">
        <v>0.18999999761581421</v>
      </c>
      <c r="AN642" s="1">
        <v>111115</v>
      </c>
      <c r="AO642">
        <f t="shared" si="260"/>
        <v>0.3446583782040199</v>
      </c>
      <c r="AP642">
        <f t="shared" si="261"/>
        <v>3.0674255343390638E-4</v>
      </c>
      <c r="AQ642">
        <f t="shared" si="262"/>
        <v>307.43417587280271</v>
      </c>
      <c r="AR642">
        <f t="shared" si="263"/>
        <v>308.14412536621091</v>
      </c>
      <c r="AS642">
        <f t="shared" si="264"/>
        <v>1.3234488276469225E-2</v>
      </c>
      <c r="AT642">
        <f t="shared" si="265"/>
        <v>-3.8171016578105975E-2</v>
      </c>
      <c r="AU642">
        <f t="shared" si="266"/>
        <v>5.4167668178068862</v>
      </c>
      <c r="AV642">
        <f t="shared" si="267"/>
        <v>53.500507800604488</v>
      </c>
      <c r="AW642">
        <f t="shared" si="268"/>
        <v>38.21873995545068</v>
      </c>
      <c r="AX642">
        <f t="shared" si="269"/>
        <v>34.284175872802734</v>
      </c>
      <c r="AY642">
        <f t="shared" si="270"/>
        <v>5.4282901600309712</v>
      </c>
      <c r="AZ642">
        <f t="shared" si="271"/>
        <v>7.7499501121144777E-3</v>
      </c>
      <c r="BA642">
        <f t="shared" si="272"/>
        <v>1.5472334073831371</v>
      </c>
      <c r="BB642">
        <f t="shared" si="273"/>
        <v>3.8810567526478339</v>
      </c>
      <c r="BC642">
        <f t="shared" si="274"/>
        <v>4.8452182203984218E-3</v>
      </c>
      <c r="BD642">
        <f t="shared" si="275"/>
        <v>104.27537454680402</v>
      </c>
      <c r="BE642">
        <f t="shared" si="276"/>
        <v>2.4597227968893671</v>
      </c>
      <c r="BF642">
        <f t="shared" si="277"/>
        <v>26.178770156214071</v>
      </c>
      <c r="BG642">
        <f t="shared" si="278"/>
        <v>419.90386331125382</v>
      </c>
      <c r="BH642">
        <f t="shared" si="279"/>
        <v>-1.984790693734952E-3</v>
      </c>
    </row>
    <row r="643" spans="1:60" x14ac:dyDescent="0.25">
      <c r="A643" s="1" t="s">
        <v>9</v>
      </c>
      <c r="B643" s="1" t="s">
        <v>705</v>
      </c>
    </row>
    <row r="644" spans="1:60" x14ac:dyDescent="0.25">
      <c r="A644" s="1" t="s">
        <v>9</v>
      </c>
      <c r="B644" s="1" t="s">
        <v>706</v>
      </c>
    </row>
    <row r="645" spans="1:60" x14ac:dyDescent="0.25">
      <c r="A645" s="1" t="s">
        <v>9</v>
      </c>
      <c r="B645" s="1" t="s">
        <v>707</v>
      </c>
    </row>
    <row r="646" spans="1:60" x14ac:dyDescent="0.25">
      <c r="A646" s="1" t="s">
        <v>9</v>
      </c>
      <c r="B646" s="1" t="s">
        <v>708</v>
      </c>
    </row>
    <row r="647" spans="1:60" x14ac:dyDescent="0.25">
      <c r="A647" s="1" t="s">
        <v>9</v>
      </c>
      <c r="B647" s="1" t="s">
        <v>709</v>
      </c>
    </row>
    <row r="648" spans="1:60" x14ac:dyDescent="0.25">
      <c r="A648" s="1" t="s">
        <v>9</v>
      </c>
      <c r="B648" s="1" t="s">
        <v>710</v>
      </c>
    </row>
    <row r="649" spans="1:60" x14ac:dyDescent="0.25">
      <c r="A649" s="1" t="s">
        <v>9</v>
      </c>
      <c r="B649" s="1" t="s">
        <v>711</v>
      </c>
    </row>
    <row r="650" spans="1:60" x14ac:dyDescent="0.25">
      <c r="A650" s="1" t="s">
        <v>9</v>
      </c>
      <c r="B650" s="1" t="s">
        <v>712</v>
      </c>
    </row>
    <row r="651" spans="1:60" x14ac:dyDescent="0.25">
      <c r="A651" s="1" t="s">
        <v>9</v>
      </c>
      <c r="B651" s="1" t="s">
        <v>713</v>
      </c>
    </row>
    <row r="652" spans="1:60" x14ac:dyDescent="0.25">
      <c r="A652" s="1">
        <v>231</v>
      </c>
      <c r="B652" s="1" t="s">
        <v>714</v>
      </c>
      <c r="C652" s="1">
        <v>23521.499999988824</v>
      </c>
      <c r="D652" s="1">
        <v>1</v>
      </c>
      <c r="E652">
        <f>(R652-S652*(1000-T652)/(1000-U652))*AO652</f>
        <v>-3.4851795784638968</v>
      </c>
      <c r="F652">
        <f>IF(AZ652&lt;&gt;0,1/(1/AZ652-1/N652),0)</f>
        <v>1.2644846378974138E-2</v>
      </c>
      <c r="G652">
        <f>((BC652-AP652/2)*S652-E652)/(BC652+AP652/2)</f>
        <v>820.5802472355017</v>
      </c>
      <c r="H652">
        <f>AP652*1000</f>
        <v>0.49533385533257263</v>
      </c>
      <c r="I652">
        <f>(AU652-BA652)</f>
        <v>3.8421090686258186</v>
      </c>
      <c r="J652">
        <f>(P652+AT652*D652)</f>
        <v>34.264306157985168</v>
      </c>
      <c r="K652" s="1">
        <v>12.340000152587891</v>
      </c>
      <c r="L652">
        <f>(K652*AI652+AJ652)</f>
        <v>2</v>
      </c>
      <c r="M652" s="1">
        <v>0.5</v>
      </c>
      <c r="N652">
        <f>L652*(M652+1)*(M652+1)/(M652*M652+1)</f>
        <v>3.6</v>
      </c>
      <c r="O652" s="1">
        <v>34.995052337646484</v>
      </c>
      <c r="P652" s="1">
        <v>34.381580352783203</v>
      </c>
      <c r="Q652" s="1">
        <v>35.092685699462891</v>
      </c>
      <c r="R652" s="1">
        <v>410.427978515625</v>
      </c>
      <c r="S652" s="1">
        <v>417.16650390625</v>
      </c>
      <c r="T652" s="1">
        <v>14.606220245361328</v>
      </c>
      <c r="U652" s="1">
        <v>15.608409881591797</v>
      </c>
      <c r="V652" s="1">
        <v>26.247419357299805</v>
      </c>
      <c r="W652" s="1">
        <v>27.981267929077148</v>
      </c>
      <c r="X652" s="1">
        <v>600.3868408203125</v>
      </c>
      <c r="Y652" s="1">
        <v>8.7718866765499115E-2</v>
      </c>
      <c r="Z652" s="1">
        <v>9.2335648834705353E-2</v>
      </c>
      <c r="AA652" s="1">
        <v>101.239013671875</v>
      </c>
      <c r="AB652" s="1">
        <v>1.6207749843597412</v>
      </c>
      <c r="AC652" s="1">
        <v>-0.1607331782579422</v>
      </c>
      <c r="AD652" s="1">
        <v>2.6846081018447876E-2</v>
      </c>
      <c r="AE652" s="1">
        <v>5.154996644705534E-3</v>
      </c>
      <c r="AF652" s="1">
        <v>1.9841192290186882E-2</v>
      </c>
      <c r="AG652" s="1">
        <v>7.1985539980232716E-3</v>
      </c>
      <c r="AH652" s="1">
        <v>0.3333333432674408</v>
      </c>
      <c r="AI652" s="1">
        <v>0</v>
      </c>
      <c r="AJ652" s="1">
        <v>2</v>
      </c>
      <c r="AK652" s="1">
        <v>0</v>
      </c>
      <c r="AL652" s="1">
        <v>1</v>
      </c>
      <c r="AM652" s="1">
        <v>0.18999999761581421</v>
      </c>
      <c r="AN652" s="1">
        <v>111115</v>
      </c>
      <c r="AO652">
        <f>X652*0.000001/(K652*0.0001)</f>
        <v>0.48653714213642213</v>
      </c>
      <c r="AP652">
        <f>(U652-T652)/(1000-U652)*AO652</f>
        <v>4.953338553325726E-4</v>
      </c>
      <c r="AQ652">
        <f>(P652+273.15)</f>
        <v>307.53158035278318</v>
      </c>
      <c r="AR652">
        <f>(O652+273.15)</f>
        <v>308.14505233764646</v>
      </c>
      <c r="AS652">
        <f>(Y652*AK652+Z652*AL652)*AM652</f>
        <v>1.7543773058448675E-2</v>
      </c>
      <c r="AT652">
        <f>((AS652+0.00000010773*(AR652^4-AQ652^4))-AP652*44100)/(L652*0.92*2*29.3+0.00000043092*AQ652^3)</f>
        <v>-0.11727419479803572</v>
      </c>
      <c r="AU652">
        <f>0.61365*EXP(17.502*J652/(240.97+J652))</f>
        <v>5.4222890900245195</v>
      </c>
      <c r="AV652">
        <f>AU652*1000/AA652</f>
        <v>53.559284048328045</v>
      </c>
      <c r="AW652">
        <f>(AV652-U652)</f>
        <v>37.950874166736249</v>
      </c>
      <c r="AX652">
        <f>IF(D652,P652,(O652+P652)/2)</f>
        <v>34.381580352783203</v>
      </c>
      <c r="AY652">
        <f>0.61365*EXP(17.502*AX652/(240.97+AX652))</f>
        <v>5.4577919690386967</v>
      </c>
      <c r="AZ652">
        <f>IF(AW652&lt;&gt;0,(1000-(AV652+U652)/2)/AW652*AP652,0)</f>
        <v>1.2600587353593297E-2</v>
      </c>
      <c r="BA652">
        <f>U652*AA652/1000</f>
        <v>1.5801800213987007</v>
      </c>
      <c r="BB652">
        <f>(AY652-BA652)</f>
        <v>3.8776119476399957</v>
      </c>
      <c r="BC652">
        <f>1/(1.6/F652+1.37/N652)</f>
        <v>7.8793315694884701E-3</v>
      </c>
      <c r="BD652">
        <f>G652*AA652*0.001</f>
        <v>83.074734868745523</v>
      </c>
      <c r="BE652">
        <f>G652/S652</f>
        <v>1.9670329222307623</v>
      </c>
      <c r="BF652">
        <f>(1-AP652*AA652/AU652/F652)*100</f>
        <v>26.860886526922968</v>
      </c>
      <c r="BG652">
        <f>(S652-E652/(N652/1.35))</f>
        <v>418.47344624817396</v>
      </c>
      <c r="BH652">
        <f>E652*BF652/100/BG652</f>
        <v>-2.2370598187859683E-3</v>
      </c>
    </row>
    <row r="653" spans="1:60" x14ac:dyDescent="0.25">
      <c r="A653" s="1">
        <v>232</v>
      </c>
      <c r="B653" s="1" t="s">
        <v>715</v>
      </c>
      <c r="C653" s="1">
        <v>23526.99999986589</v>
      </c>
      <c r="D653" s="1">
        <v>1</v>
      </c>
      <c r="E653">
        <f>(R653-S653*(1000-T653)/(1000-U653))*AO653</f>
        <v>-3.5733434245062958</v>
      </c>
      <c r="F653">
        <f>IF(AZ653&lt;&gt;0,1/(1/AZ653-1/N653),0)</f>
        <v>1.2753932734663732E-2</v>
      </c>
      <c r="G653">
        <f>((BC653-AP653/2)*S653-E653)/(BC653+AP653/2)</f>
        <v>827.81686291935171</v>
      </c>
      <c r="H653">
        <f>AP653*1000</f>
        <v>0.49832392219716637</v>
      </c>
      <c r="I653">
        <f>(AU653-BA653)</f>
        <v>3.8324367506843635</v>
      </c>
      <c r="J653">
        <f>(P653+AT653*D653)</f>
        <v>34.242727358499394</v>
      </c>
      <c r="K653" s="1">
        <v>12.340000152587891</v>
      </c>
      <c r="L653">
        <f>(K653*AI653+AJ653)</f>
        <v>2</v>
      </c>
      <c r="M653" s="1">
        <v>0.5</v>
      </c>
      <c r="N653">
        <f>L653*(M653+1)*(M653+1)/(M653*M653+1)</f>
        <v>3.6</v>
      </c>
      <c r="O653" s="1">
        <v>34.991676330566406</v>
      </c>
      <c r="P653" s="1">
        <v>34.359107971191406</v>
      </c>
      <c r="Q653" s="1">
        <v>35.098972320556641</v>
      </c>
      <c r="R653" s="1">
        <v>410.29324340820312</v>
      </c>
      <c r="S653" s="1">
        <v>417.21051025390625</v>
      </c>
      <c r="T653" s="1">
        <v>14.631355285644531</v>
      </c>
      <c r="U653" s="1">
        <v>15.639583587646484</v>
      </c>
      <c r="V653" s="1">
        <v>26.299819946289062</v>
      </c>
      <c r="W653" s="1">
        <v>28.040008544921875</v>
      </c>
      <c r="X653" s="1">
        <v>600.3743896484375</v>
      </c>
      <c r="Y653" s="1">
        <v>9.1088481247425079E-2</v>
      </c>
      <c r="Z653" s="1">
        <v>9.5882616937160492E-2</v>
      </c>
      <c r="AA653" s="1">
        <v>101.23937225341797</v>
      </c>
      <c r="AB653" s="1">
        <v>1.6207749843597412</v>
      </c>
      <c r="AC653" s="1">
        <v>-0.1607331782579422</v>
      </c>
      <c r="AD653" s="1">
        <v>2.6846081018447876E-2</v>
      </c>
      <c r="AE653" s="1">
        <v>5.154996644705534E-3</v>
      </c>
      <c r="AF653" s="1">
        <v>1.9841192290186882E-2</v>
      </c>
      <c r="AG653" s="1">
        <v>7.1985539980232716E-3</v>
      </c>
      <c r="AH653" s="1">
        <v>1</v>
      </c>
      <c r="AI653" s="1">
        <v>0</v>
      </c>
      <c r="AJ653" s="1">
        <v>2</v>
      </c>
      <c r="AK653" s="1">
        <v>0</v>
      </c>
      <c r="AL653" s="1">
        <v>1</v>
      </c>
      <c r="AM653" s="1">
        <v>0.18999999761581421</v>
      </c>
      <c r="AN653" s="1">
        <v>111115</v>
      </c>
      <c r="AO653">
        <f>X653*0.000001/(K653*0.0001)</f>
        <v>0.48652705204588642</v>
      </c>
      <c r="AP653">
        <f>(U653-T653)/(1000-U653)*AO653</f>
        <v>4.9832392219716635E-4</v>
      </c>
      <c r="AQ653">
        <f>(P653+273.15)</f>
        <v>307.50910797119138</v>
      </c>
      <c r="AR653">
        <f>(O653+273.15)</f>
        <v>308.14167633056638</v>
      </c>
      <c r="AS653">
        <f>(Y653*AK653+Z653*AL653)*AM653</f>
        <v>1.8217696989458521E-2</v>
      </c>
      <c r="AT653">
        <f>((AS653+0.00000010773*(AR653^4-AQ653^4))-AP653*44100)/(L653*0.92*2*29.3+0.00000043092*AQ653^3)</f>
        <v>-0.11638061269201455</v>
      </c>
      <c r="AU653">
        <f>0.61365*EXP(17.502*J653/(240.97+J653))</f>
        <v>5.4157783754025521</v>
      </c>
      <c r="AV653">
        <f>AU653*1000/AA653</f>
        <v>53.494784241115333</v>
      </c>
      <c r="AW653">
        <f>(AV653-U653)</f>
        <v>37.855200653468849</v>
      </c>
      <c r="AX653">
        <f>IF(D653,P653,(O653+P653)/2)</f>
        <v>34.359107971191406</v>
      </c>
      <c r="AY653">
        <f>0.61365*EXP(17.502*AX653/(240.97+AX653))</f>
        <v>5.450973206010568</v>
      </c>
      <c r="AZ653">
        <f>IF(AW653&lt;&gt;0,(1000-(AV653+U653)/2)/AW653*AP653,0)</f>
        <v>1.2708908134807522E-2</v>
      </c>
      <c r="BA653">
        <f>U653*AA653/1000</f>
        <v>1.5833416247181886</v>
      </c>
      <c r="BB653">
        <f>(AY653-BA653)</f>
        <v>3.8676315812923794</v>
      </c>
      <c r="BC653">
        <f>1/(1.6/F653+1.37/N653)</f>
        <v>7.9471005292598776E-3</v>
      </c>
      <c r="BD653">
        <f>G653*AA653*0.001</f>
        <v>83.807659542748922</v>
      </c>
      <c r="BE653">
        <f>G653/S653</f>
        <v>1.9841706826023111</v>
      </c>
      <c r="BF653">
        <f>(1-AP653*AA653/AU653/F653)*100</f>
        <v>26.960772079381869</v>
      </c>
      <c r="BG653">
        <f>(S653-E653/(N653/1.35))</f>
        <v>418.55051403809614</v>
      </c>
      <c r="BH653">
        <f>E653*BF653/100/BG653</f>
        <v>-2.3017555682825733E-3</v>
      </c>
    </row>
    <row r="654" spans="1:60" x14ac:dyDescent="0.25">
      <c r="A654" s="1">
        <v>233</v>
      </c>
      <c r="B654" s="1" t="s">
        <v>716</v>
      </c>
      <c r="C654" s="1">
        <v>23531.999999754131</v>
      </c>
      <c r="D654" s="1">
        <v>1</v>
      </c>
      <c r="E654">
        <f>(R654-S654*(1000-T654)/(1000-U654))*AO654</f>
        <v>-3.7858170272044549</v>
      </c>
      <c r="F654">
        <f>IF(AZ654&lt;&gt;0,1/(1/AZ654-1/N654),0)</f>
        <v>1.3292069958556176E-2</v>
      </c>
      <c r="G654">
        <f>((BC654-AP654/2)*S654-E654)/(BC654+AP654/2)</f>
        <v>835.15769914472037</v>
      </c>
      <c r="H654">
        <f>AP654*1000</f>
        <v>0.51841639275256735</v>
      </c>
      <c r="I654">
        <f>(AU654-BA654)</f>
        <v>3.8261630119325121</v>
      </c>
      <c r="J654">
        <f>(P654+AT654*D654)</f>
        <v>34.226926224240181</v>
      </c>
      <c r="K654" s="1">
        <v>12.340000152587891</v>
      </c>
      <c r="L654">
        <f>(K654*AI654+AJ654)</f>
        <v>2</v>
      </c>
      <c r="M654" s="1">
        <v>0.5</v>
      </c>
      <c r="N654">
        <f>L654*(M654+1)*(M654+1)/(M654*M654+1)</f>
        <v>3.6</v>
      </c>
      <c r="O654" s="1">
        <v>34.989204406738281</v>
      </c>
      <c r="P654" s="1">
        <v>34.349964141845703</v>
      </c>
      <c r="Q654" s="1">
        <v>35.095256805419922</v>
      </c>
      <c r="R654" s="1">
        <v>409.87109375</v>
      </c>
      <c r="S654" s="1">
        <v>417.20791625976562</v>
      </c>
      <c r="T654" s="1">
        <v>14.605697631835937</v>
      </c>
      <c r="U654" s="1">
        <v>15.654571533203125</v>
      </c>
      <c r="V654" s="1">
        <v>26.198829650878906</v>
      </c>
      <c r="W654" s="1">
        <v>28.070236206054688</v>
      </c>
      <c r="X654" s="1">
        <v>600.36883544921875</v>
      </c>
      <c r="Y654" s="1">
        <v>9.8948463797569275E-2</v>
      </c>
      <c r="Z654" s="1">
        <v>0.10415627807378769</v>
      </c>
      <c r="AA654" s="1">
        <v>101.23893737792969</v>
      </c>
      <c r="AB654" s="1">
        <v>1.6207749843597412</v>
      </c>
      <c r="AC654" s="1">
        <v>-0.1607331782579422</v>
      </c>
      <c r="AD654" s="1">
        <v>2.6846081018447876E-2</v>
      </c>
      <c r="AE654" s="1">
        <v>5.154996644705534E-3</v>
      </c>
      <c r="AF654" s="1">
        <v>1.9841192290186882E-2</v>
      </c>
      <c r="AG654" s="1">
        <v>7.1985539980232716E-3</v>
      </c>
      <c r="AH654" s="1">
        <v>1</v>
      </c>
      <c r="AI654" s="1">
        <v>0</v>
      </c>
      <c r="AJ654" s="1">
        <v>2</v>
      </c>
      <c r="AK654" s="1">
        <v>0</v>
      </c>
      <c r="AL654" s="1">
        <v>1</v>
      </c>
      <c r="AM654" s="1">
        <v>0.18999999761581421</v>
      </c>
      <c r="AN654" s="1">
        <v>111115</v>
      </c>
      <c r="AO654">
        <f>X654*0.000001/(K654*0.0001)</f>
        <v>0.48652255107412778</v>
      </c>
      <c r="AP654">
        <f>(U654-T654)/(1000-U654)*AO654</f>
        <v>5.1841639275256729E-4</v>
      </c>
      <c r="AQ654">
        <f>(P654+273.15)</f>
        <v>307.49996414184568</v>
      </c>
      <c r="AR654">
        <f>(O654+273.15)</f>
        <v>308.13920440673826</v>
      </c>
      <c r="AS654">
        <f>(Y654*AK654+Z654*AL654)*AM654</f>
        <v>1.9789692585691743E-2</v>
      </c>
      <c r="AT654">
        <f>((AS654+0.00000010773*(AR654^4-AQ654^4))-AP654*44100)/(L654*0.92*2*29.3+0.00000043092*AQ654^3)</f>
        <v>-0.12303791760552546</v>
      </c>
      <c r="AU654">
        <f>0.61365*EXP(17.502*J654/(240.97+J654))</f>
        <v>5.4110151990607838</v>
      </c>
      <c r="AV654">
        <f>AU654*1000/AA654</f>
        <v>53.447965172344816</v>
      </c>
      <c r="AW654">
        <f>(AV654-U654)</f>
        <v>37.793393639141691</v>
      </c>
      <c r="AX654">
        <f>IF(D654,P654,(O654+P654)/2)</f>
        <v>34.349964141845703</v>
      </c>
      <c r="AY654">
        <f>0.61365*EXP(17.502*AX654/(240.97+AX654))</f>
        <v>5.4482008275281082</v>
      </c>
      <c r="AZ654">
        <f>IF(AW654&lt;&gt;0,(1000-(AV654+U654)/2)/AW654*AP654,0)</f>
        <v>1.3243172963693213E-2</v>
      </c>
      <c r="BA654">
        <f>U654*AA654/1000</f>
        <v>1.5848521871282719</v>
      </c>
      <c r="BB654">
        <f>(AY654-BA654)</f>
        <v>3.8633486403998365</v>
      </c>
      <c r="BC654">
        <f>1/(1.6/F654+1.37/N654)</f>
        <v>8.2813623467882409E-3</v>
      </c>
      <c r="BD654">
        <f>G654*AA654*0.001</f>
        <v>84.550478004408191</v>
      </c>
      <c r="BE654">
        <f>G654/S654</f>
        <v>2.0017781700592834</v>
      </c>
      <c r="BF654">
        <f>(1-AP654*AA654/AU654/F654)*100</f>
        <v>27.028221416360154</v>
      </c>
      <c r="BG654">
        <f>(S654-E654/(N654/1.35))</f>
        <v>418.6275976449673</v>
      </c>
      <c r="BH654">
        <f>E654*BF654/100/BG654</f>
        <v>-2.444270311578645E-3</v>
      </c>
    </row>
    <row r="655" spans="1:60" x14ac:dyDescent="0.25">
      <c r="A655" s="1">
        <v>234</v>
      </c>
      <c r="B655" s="1" t="s">
        <v>717</v>
      </c>
      <c r="C655" s="1">
        <v>23536.999999642372</v>
      </c>
      <c r="D655" s="1">
        <v>1</v>
      </c>
      <c r="E655">
        <f>(R655-S655*(1000-T655)/(1000-U655))*AO655</f>
        <v>-3.8360830985023946</v>
      </c>
      <c r="F655">
        <f>IF(AZ655&lt;&gt;0,1/(1/AZ655-1/N655),0)</f>
        <v>1.3319939212081099E-2</v>
      </c>
      <c r="G655">
        <f>((BC655-AP655/2)*S655-E655)/(BC655+AP655/2)</f>
        <v>840.09083683807376</v>
      </c>
      <c r="H655">
        <f>AP655*1000</f>
        <v>0.51924181020209459</v>
      </c>
      <c r="I655">
        <f>(AU655-BA655)</f>
        <v>3.8242666987581879</v>
      </c>
      <c r="J655">
        <f>(P655+AT655*D655)</f>
        <v>34.222401375950604</v>
      </c>
      <c r="K655" s="1">
        <v>12.340000152587891</v>
      </c>
      <c r="L655">
        <f>(K655*AI655+AJ655)</f>
        <v>2</v>
      </c>
      <c r="M655" s="1">
        <v>0.5</v>
      </c>
      <c r="N655">
        <f>L655*(M655+1)*(M655+1)/(M655*M655+1)</f>
        <v>3.6</v>
      </c>
      <c r="O655" s="1">
        <v>34.987403869628906</v>
      </c>
      <c r="P655" s="1">
        <v>34.345455169677734</v>
      </c>
      <c r="Q655" s="1">
        <v>35.0819091796875</v>
      </c>
      <c r="R655" s="1">
        <v>409.731689453125</v>
      </c>
      <c r="S655" s="1">
        <v>417.17111206054687</v>
      </c>
      <c r="T655" s="1">
        <v>14.609367370605469</v>
      </c>
      <c r="U655" s="1">
        <v>15.65989875793457</v>
      </c>
      <c r="V655" s="1">
        <v>26.205453872680664</v>
      </c>
      <c r="W655" s="1">
        <v>28.084091186523437</v>
      </c>
      <c r="X655" s="1">
        <v>600.37274169921875</v>
      </c>
      <c r="Y655" s="1">
        <v>0.10277259349822998</v>
      </c>
      <c r="Z655" s="1">
        <v>0.1081816777586937</v>
      </c>
      <c r="AA655" s="1">
        <v>101.23853302001953</v>
      </c>
      <c r="AB655" s="1">
        <v>1.6207749843597412</v>
      </c>
      <c r="AC655" s="1">
        <v>-0.1607331782579422</v>
      </c>
      <c r="AD655" s="1">
        <v>2.6846081018447876E-2</v>
      </c>
      <c r="AE655" s="1">
        <v>5.154996644705534E-3</v>
      </c>
      <c r="AF655" s="1">
        <v>1.9841192290186882E-2</v>
      </c>
      <c r="AG655" s="1">
        <v>7.1985539980232716E-3</v>
      </c>
      <c r="AH655" s="1">
        <v>1</v>
      </c>
      <c r="AI655" s="1">
        <v>0</v>
      </c>
      <c r="AJ655" s="1">
        <v>2</v>
      </c>
      <c r="AK655" s="1">
        <v>0</v>
      </c>
      <c r="AL655" s="1">
        <v>1</v>
      </c>
      <c r="AM655" s="1">
        <v>0.18999999761581421</v>
      </c>
      <c r="AN655" s="1">
        <v>111115</v>
      </c>
      <c r="AO655">
        <f>X655*0.000001/(K655*0.0001)</f>
        <v>0.48652571659272725</v>
      </c>
      <c r="AP655">
        <f>(U655-T655)/(1000-U655)*AO655</f>
        <v>5.1924181020209458E-4</v>
      </c>
      <c r="AQ655">
        <f>(P655+273.15)</f>
        <v>307.49545516967771</v>
      </c>
      <c r="AR655">
        <f>(O655+273.15)</f>
        <v>308.13740386962888</v>
      </c>
      <c r="AS655">
        <f>(Y655*AK655+Z655*AL655)*AM655</f>
        <v>2.0554518516226583E-2</v>
      </c>
      <c r="AT655">
        <f>((AS655+0.00000010773*(AR655^4-AQ655^4))-AP655*44100)/(L655*0.92*2*29.3+0.00000043092*AQ655^3)</f>
        <v>-0.12305379372713042</v>
      </c>
      <c r="AU655">
        <f>0.61365*EXP(17.502*J655/(240.97+J655))</f>
        <v>5.40965187625351</v>
      </c>
      <c r="AV655">
        <f>AU655*1000/AA655</f>
        <v>53.434712207690445</v>
      </c>
      <c r="AW655">
        <f>(AV655-U655)</f>
        <v>37.774813449755875</v>
      </c>
      <c r="AX655">
        <f>IF(D655,P655,(O655+P655)/2)</f>
        <v>34.345455169677734</v>
      </c>
      <c r="AY655">
        <f>0.61365*EXP(17.502*AX655/(240.97+AX655))</f>
        <v>5.4468341736201786</v>
      </c>
      <c r="AZ655">
        <f>IF(AW655&lt;&gt;0,(1000-(AV655+U655)/2)/AW655*AP655,0)</f>
        <v>1.3270837338015604E-2</v>
      </c>
      <c r="BA655">
        <f>U655*AA655/1000</f>
        <v>1.5853851774953218</v>
      </c>
      <c r="BB655">
        <f>(AY655-BA655)</f>
        <v>3.8614489961248566</v>
      </c>
      <c r="BC655">
        <f>1/(1.6/F655+1.37/N655)</f>
        <v>8.2986709007872844E-3</v>
      </c>
      <c r="BD655">
        <f>G655*AA655*0.001</f>
        <v>85.049563925047181</v>
      </c>
      <c r="BE655">
        <f>G655/S655</f>
        <v>2.0137799875177973</v>
      </c>
      <c r="BF655">
        <f>(1-AP655*AA655/AU655/F655)*100</f>
        <v>27.046868647157851</v>
      </c>
      <c r="BG655">
        <f>(S655-E655/(N655/1.35))</f>
        <v>418.60964322248526</v>
      </c>
      <c r="BH655">
        <f>E655*BF655/100/BG655</f>
        <v>-2.4785390724893718E-3</v>
      </c>
    </row>
    <row r="656" spans="1:60" x14ac:dyDescent="0.25">
      <c r="A656" s="1">
        <v>235</v>
      </c>
      <c r="B656" s="1" t="s">
        <v>718</v>
      </c>
      <c r="C656" s="1">
        <v>23542.499999519438</v>
      </c>
      <c r="D656" s="1">
        <v>1</v>
      </c>
      <c r="E656">
        <f>(R656-S656*(1000-T656)/(1000-U656))*AO656</f>
        <v>-3.8213045825137217</v>
      </c>
      <c r="F656">
        <f>IF(AZ656&lt;&gt;0,1/(1/AZ656-1/N656),0)</f>
        <v>1.3354589551720784E-2</v>
      </c>
      <c r="G656">
        <f>((BC656-AP656/2)*S656-E656)/(BC656+AP656/2)</f>
        <v>837.19303277523488</v>
      </c>
      <c r="H656">
        <f>AP656*1000</f>
        <v>0.5202408323947012</v>
      </c>
      <c r="I656">
        <f>(AU656-BA656)</f>
        <v>3.8217384794673759</v>
      </c>
      <c r="J656">
        <f>(P656+AT656*D656)</f>
        <v>34.215483830215412</v>
      </c>
      <c r="K656" s="1">
        <v>12.340000152587891</v>
      </c>
      <c r="L656">
        <f>(K656*AI656+AJ656)</f>
        <v>2</v>
      </c>
      <c r="M656" s="1">
        <v>0.5</v>
      </c>
      <c r="N656">
        <f>L656*(M656+1)*(M656+1)/(M656*M656+1)</f>
        <v>3.6</v>
      </c>
      <c r="O656" s="1">
        <v>34.983070373535156</v>
      </c>
      <c r="P656" s="1">
        <v>34.338630676269531</v>
      </c>
      <c r="Q656" s="1">
        <v>35.07666015625</v>
      </c>
      <c r="R656" s="1">
        <v>409.7188720703125</v>
      </c>
      <c r="S656" s="1">
        <v>417.12689208984375</v>
      </c>
      <c r="T656" s="1">
        <v>14.611824989318848</v>
      </c>
      <c r="U656" s="1">
        <v>15.664341926574707</v>
      </c>
      <c r="V656" s="1">
        <v>26.212297439575195</v>
      </c>
      <c r="W656" s="1">
        <v>28.099584579467773</v>
      </c>
      <c r="X656" s="1">
        <v>600.390380859375</v>
      </c>
      <c r="Y656" s="1">
        <v>0.11324005573987961</v>
      </c>
      <c r="Z656" s="1">
        <v>0.11920005828142166</v>
      </c>
      <c r="AA656" s="1">
        <v>101.23819732666016</v>
      </c>
      <c r="AB656" s="1">
        <v>1.6207749843597412</v>
      </c>
      <c r="AC656" s="1">
        <v>-0.1607331782579422</v>
      </c>
      <c r="AD656" s="1">
        <v>2.6846081018447876E-2</v>
      </c>
      <c r="AE656" s="1">
        <v>5.154996644705534E-3</v>
      </c>
      <c r="AF656" s="1">
        <v>1.9841192290186882E-2</v>
      </c>
      <c r="AG656" s="1">
        <v>7.1985539980232716E-3</v>
      </c>
      <c r="AH656" s="1">
        <v>1</v>
      </c>
      <c r="AI656" s="1">
        <v>0</v>
      </c>
      <c r="AJ656" s="1">
        <v>2</v>
      </c>
      <c r="AK656" s="1">
        <v>0</v>
      </c>
      <c r="AL656" s="1">
        <v>1</v>
      </c>
      <c r="AM656" s="1">
        <v>0.18999999761581421</v>
      </c>
      <c r="AN656" s="1">
        <v>111115</v>
      </c>
      <c r="AO656">
        <f>X656*0.000001/(K656*0.0001)</f>
        <v>0.48654001088765281</v>
      </c>
      <c r="AP656">
        <f>(U656-T656)/(1000-U656)*AO656</f>
        <v>5.2024083239470117E-4</v>
      </c>
      <c r="AQ656">
        <f>(P656+273.15)</f>
        <v>307.48863067626951</v>
      </c>
      <c r="AR656">
        <f>(O656+273.15)</f>
        <v>308.13307037353513</v>
      </c>
      <c r="AS656">
        <f>(Y656*AK656+Z656*AL656)*AM656</f>
        <v>2.264801078927503E-2</v>
      </c>
      <c r="AT656">
        <f>((AS656+0.00000010773*(AR656^4-AQ656^4))-AP656*44100)/(L656*0.92*2*29.3+0.00000043092*AQ656^3)</f>
        <v>-0.12314684605412281</v>
      </c>
      <c r="AU656">
        <f>0.61365*EXP(17.502*J656/(240.97+J656))</f>
        <v>5.407568218422222</v>
      </c>
      <c r="AV656">
        <f>AU656*1000/AA656</f>
        <v>53.414307654786626</v>
      </c>
      <c r="AW656">
        <f>(AV656-U656)</f>
        <v>37.749965728211919</v>
      </c>
      <c r="AX656">
        <f>IF(D656,P656,(O656+P656)/2)</f>
        <v>34.338630676269531</v>
      </c>
      <c r="AY656">
        <f>0.61365*EXP(17.502*AX656/(240.97+AX656))</f>
        <v>5.4447662601728517</v>
      </c>
      <c r="AZ656">
        <f>IF(AW656&lt;&gt;0,(1000-(AV656+U656)/2)/AW656*AP656,0)</f>
        <v>1.3305232352565565E-2</v>
      </c>
      <c r="BA656">
        <f>U656*AA656/1000</f>
        <v>1.5858297389548461</v>
      </c>
      <c r="BB656">
        <f>(AY656-BA656)</f>
        <v>3.8589365212180056</v>
      </c>
      <c r="BC656">
        <f>1/(1.6/F656+1.37/N656)</f>
        <v>8.3201906154840369E-3</v>
      </c>
      <c r="BD656">
        <f>G656*AA656*0.001</f>
        <v>84.75591345260429</v>
      </c>
      <c r="BE656">
        <f>G656/S656</f>
        <v>2.0070464135765054</v>
      </c>
      <c r="BF656">
        <f>(1-AP656*AA656/AU656/F656)*100</f>
        <v>27.068308261630136</v>
      </c>
      <c r="BG656">
        <f>(S656-E656/(N656/1.35))</f>
        <v>418.55988130828638</v>
      </c>
      <c r="BH656">
        <f>E656*BF656/100/BG656</f>
        <v>-2.4712413926951653E-3</v>
      </c>
    </row>
    <row r="657" spans="1:60" x14ac:dyDescent="0.25">
      <c r="A657" s="1" t="s">
        <v>9</v>
      </c>
      <c r="B657" s="1" t="s">
        <v>719</v>
      </c>
    </row>
    <row r="658" spans="1:60" x14ac:dyDescent="0.25">
      <c r="A658" s="1" t="s">
        <v>9</v>
      </c>
      <c r="B658" s="1" t="s">
        <v>720</v>
      </c>
    </row>
    <row r="659" spans="1:60" x14ac:dyDescent="0.25">
      <c r="A659" s="1" t="s">
        <v>9</v>
      </c>
      <c r="B659" s="1" t="s">
        <v>721</v>
      </c>
    </row>
    <row r="660" spans="1:60" x14ac:dyDescent="0.25">
      <c r="A660" s="1" t="s">
        <v>9</v>
      </c>
      <c r="B660" s="1" t="s">
        <v>722</v>
      </c>
    </row>
    <row r="661" spans="1:60" x14ac:dyDescent="0.25">
      <c r="A661" s="1" t="s">
        <v>9</v>
      </c>
      <c r="B661" s="1" t="s">
        <v>723</v>
      </c>
    </row>
    <row r="662" spans="1:60" x14ac:dyDescent="0.25">
      <c r="A662" s="1" t="s">
        <v>9</v>
      </c>
      <c r="B662" s="1" t="s">
        <v>724</v>
      </c>
    </row>
    <row r="663" spans="1:60" x14ac:dyDescent="0.25">
      <c r="A663" s="1" t="s">
        <v>9</v>
      </c>
      <c r="B663" s="1" t="s">
        <v>725</v>
      </c>
    </row>
    <row r="664" spans="1:60" x14ac:dyDescent="0.25">
      <c r="A664" s="1" t="s">
        <v>9</v>
      </c>
      <c r="B664" s="1" t="s">
        <v>726</v>
      </c>
    </row>
    <row r="665" spans="1:60" x14ac:dyDescent="0.25">
      <c r="A665" s="1" t="s">
        <v>9</v>
      </c>
      <c r="B665" s="1" t="s">
        <v>727</v>
      </c>
    </row>
    <row r="666" spans="1:60" x14ac:dyDescent="0.25">
      <c r="A666" s="1">
        <v>236</v>
      </c>
      <c r="B666" s="1" t="s">
        <v>728</v>
      </c>
      <c r="C666" s="1">
        <v>23836.499999988824</v>
      </c>
      <c r="D666" s="1">
        <v>1</v>
      </c>
      <c r="E666">
        <f>(R666-S666*(1000-T666)/(1000-U666))*AO666</f>
        <v>-4.0417626235924677</v>
      </c>
      <c r="F666">
        <f>IF(AZ666&lt;&gt;0,1/(1/AZ666-1/N666),0)</f>
        <v>1.598584356025606E-2</v>
      </c>
      <c r="G666">
        <f>((BC666-AP666/2)*S666-E666)/(BC666+AP666/2)</f>
        <v>791.34678347594343</v>
      </c>
      <c r="H666">
        <f>AP666*1000</f>
        <v>0.60497818222535282</v>
      </c>
      <c r="I666">
        <f>(AU666-BA666)</f>
        <v>3.7128650780528227</v>
      </c>
      <c r="J666">
        <f>(P666+AT666*D666)</f>
        <v>34.224358320380787</v>
      </c>
      <c r="K666" s="1">
        <v>18.5</v>
      </c>
      <c r="L666">
        <f>(K666*AI666+AJ666)</f>
        <v>2</v>
      </c>
      <c r="M666" s="1">
        <v>0.5</v>
      </c>
      <c r="N666">
        <f>L666*(M666+1)*(M666+1)/(M666*M666+1)</f>
        <v>3.6</v>
      </c>
      <c r="O666" s="1">
        <v>34.979789733886719</v>
      </c>
      <c r="P666" s="1">
        <v>34.383686065673828</v>
      </c>
      <c r="Q666" s="1">
        <v>35.087020874023438</v>
      </c>
      <c r="R666" s="1">
        <v>410.48681640625</v>
      </c>
      <c r="S666" s="1">
        <v>422.15374755859375</v>
      </c>
      <c r="T666" s="1">
        <v>14.934957504272461</v>
      </c>
      <c r="U666" s="1">
        <v>16.767818450927734</v>
      </c>
      <c r="V666" s="1">
        <v>26.905649185180664</v>
      </c>
      <c r="W666" s="1">
        <v>30.082561492919922</v>
      </c>
      <c r="X666" s="1">
        <v>600.39630126953125</v>
      </c>
      <c r="Y666" s="1">
        <v>5.090433731675148E-2</v>
      </c>
      <c r="Z666" s="1">
        <v>5.358351394534111E-2</v>
      </c>
      <c r="AA666" s="1">
        <v>101.22821807861328</v>
      </c>
      <c r="AB666" s="1">
        <v>1.4483308792114258</v>
      </c>
      <c r="AC666" s="1">
        <v>-0.19224134087562561</v>
      </c>
      <c r="AD666" s="1">
        <v>2.8273783624172211E-2</v>
      </c>
      <c r="AE666" s="1">
        <v>4.9417931586503983E-3</v>
      </c>
      <c r="AF666" s="1">
        <v>1.1662155389785767E-2</v>
      </c>
      <c r="AG666" s="1">
        <v>5.7126358151435852E-3</v>
      </c>
      <c r="AH666" s="1">
        <v>0.66666668653488159</v>
      </c>
      <c r="AI666" s="1">
        <v>0</v>
      </c>
      <c r="AJ666" s="1">
        <v>2</v>
      </c>
      <c r="AK666" s="1">
        <v>0</v>
      </c>
      <c r="AL666" s="1">
        <v>1</v>
      </c>
      <c r="AM666" s="1">
        <v>0.18999999761581421</v>
      </c>
      <c r="AN666" s="1">
        <v>111115</v>
      </c>
      <c r="AO666">
        <f>X666*0.000001/(K666*0.0001)</f>
        <v>0.32453854122677361</v>
      </c>
      <c r="AP666">
        <f>(U666-T666)/(1000-U666)*AO666</f>
        <v>6.049781822253528E-4</v>
      </c>
      <c r="AQ666">
        <f>(P666+273.15)</f>
        <v>307.53368606567381</v>
      </c>
      <c r="AR666">
        <f>(O666+273.15)</f>
        <v>308.1297897338867</v>
      </c>
      <c r="AS666">
        <f>(Y666*AK666+Z666*AL666)*AM666</f>
        <v>1.0180867521861758E-2</v>
      </c>
      <c r="AT666">
        <f>((AS666+0.00000010773*(AR666^4-AQ666^4))-AP666*44100)/(L666*0.92*2*29.3+0.00000043092*AQ666^3)</f>
        <v>-0.15932774529304031</v>
      </c>
      <c r="AU666">
        <f>0.61365*EXP(17.502*J666/(240.97+J666))</f>
        <v>5.4102414609059313</v>
      </c>
      <c r="AV666">
        <f>AU666*1000/AA666</f>
        <v>53.445981403173249</v>
      </c>
      <c r="AW666">
        <f>(AV666-U666)</f>
        <v>36.678162952245515</v>
      </c>
      <c r="AX666">
        <f>IF(D666,P666,(O666+P666)/2)</f>
        <v>34.383686065673828</v>
      </c>
      <c r="AY666">
        <f>0.61365*EXP(17.502*AX666/(240.97+AX666))</f>
        <v>5.4584312823657015</v>
      </c>
      <c r="AZ666">
        <f>IF(AW666&lt;&gt;0,(1000-(AV666+U666)/2)/AW666*AP666,0)</f>
        <v>1.5915172046210149E-2</v>
      </c>
      <c r="BA666">
        <f>U666*AA666/1000</f>
        <v>1.6973763828531083</v>
      </c>
      <c r="BB666">
        <f>(AY666-BA666)</f>
        <v>3.761054899512593</v>
      </c>
      <c r="BC666">
        <f>1/(1.6/F666+1.37/N666)</f>
        <v>9.953307872572455E-3</v>
      </c>
      <c r="BD666">
        <f>G666*AA666*0.001</f>
        <v>80.106624773511967</v>
      </c>
      <c r="BE666">
        <f>G666/S666</f>
        <v>1.874546389917116</v>
      </c>
      <c r="BF666">
        <f>(1-AP666*AA666/AU666/F666)*100</f>
        <v>29.190896184182556</v>
      </c>
      <c r="BG666">
        <f>(S666-E666/(N666/1.35))</f>
        <v>423.66940854244092</v>
      </c>
      <c r="BH666">
        <f>E666*BF666/100/BG666</f>
        <v>-2.7847815010362776E-3</v>
      </c>
    </row>
    <row r="667" spans="1:60" x14ac:dyDescent="0.25">
      <c r="A667" s="1">
        <v>237</v>
      </c>
      <c r="B667" s="1" t="s">
        <v>729</v>
      </c>
      <c r="C667" s="1">
        <v>23841.499999877065</v>
      </c>
      <c r="D667" s="1">
        <v>1</v>
      </c>
      <c r="E667">
        <f>(R667-S667*(1000-T667)/(1000-U667))*AO667</f>
        <v>-4.0514059963855757</v>
      </c>
      <c r="F667">
        <f>IF(AZ667&lt;&gt;0,1/(1/AZ667-1/N667),0)</f>
        <v>1.5945795255661404E-2</v>
      </c>
      <c r="G667">
        <f>((BC667-AP667/2)*S667-E667)/(BC667+AP667/2)</f>
        <v>793.31284870050411</v>
      </c>
      <c r="H667">
        <f>AP667*1000</f>
        <v>0.60234328552760608</v>
      </c>
      <c r="I667">
        <f>(AU667-BA667)</f>
        <v>3.7060237950109305</v>
      </c>
      <c r="J667">
        <f>(P667+AT667*D667)</f>
        <v>34.205804630825511</v>
      </c>
      <c r="K667" s="1">
        <v>18.5</v>
      </c>
      <c r="L667">
        <f>(K667*AI667+AJ667)</f>
        <v>2</v>
      </c>
      <c r="M667" s="1">
        <v>0.5</v>
      </c>
      <c r="N667">
        <f>L667*(M667+1)*(M667+1)/(M667*M667+1)</f>
        <v>3.6</v>
      </c>
      <c r="O667" s="1">
        <v>34.976097106933594</v>
      </c>
      <c r="P667" s="1">
        <v>34.362300872802734</v>
      </c>
      <c r="Q667" s="1">
        <v>35.09173583984375</v>
      </c>
      <c r="R667" s="1">
        <v>410.42242431640625</v>
      </c>
      <c r="S667" s="1">
        <v>422.12246704101562</v>
      </c>
      <c r="T667" s="1">
        <v>14.955344200134277</v>
      </c>
      <c r="U667" s="1">
        <v>16.780185699462891</v>
      </c>
      <c r="V667" s="1">
        <v>26.952665328979492</v>
      </c>
      <c r="W667" s="1">
        <v>30.109458923339844</v>
      </c>
      <c r="X667" s="1">
        <v>600.40081787109375</v>
      </c>
      <c r="Y667" s="1">
        <v>6.8648606538772583E-2</v>
      </c>
      <c r="Z667" s="1">
        <v>7.2261691093444824E-2</v>
      </c>
      <c r="AA667" s="1">
        <v>101.22832489013672</v>
      </c>
      <c r="AB667" s="1">
        <v>1.4483308792114258</v>
      </c>
      <c r="AC667" s="1">
        <v>-0.19224134087562561</v>
      </c>
      <c r="AD667" s="1">
        <v>2.8273783624172211E-2</v>
      </c>
      <c r="AE667" s="1">
        <v>4.9417931586503983E-3</v>
      </c>
      <c r="AF667" s="1">
        <v>1.1662155389785767E-2</v>
      </c>
      <c r="AG667" s="1">
        <v>5.7126358151435852E-3</v>
      </c>
      <c r="AH667" s="1">
        <v>1</v>
      </c>
      <c r="AI667" s="1">
        <v>0</v>
      </c>
      <c r="AJ667" s="1">
        <v>2</v>
      </c>
      <c r="AK667" s="1">
        <v>0</v>
      </c>
      <c r="AL667" s="1">
        <v>1</v>
      </c>
      <c r="AM667" s="1">
        <v>0.18999999761581421</v>
      </c>
      <c r="AN667" s="1">
        <v>111115</v>
      </c>
      <c r="AO667">
        <f>X667*0.000001/(K667*0.0001)</f>
        <v>0.32454098263302361</v>
      </c>
      <c r="AP667">
        <f>(U667-T667)/(1000-U667)*AO667</f>
        <v>6.0234328552760609E-4</v>
      </c>
      <c r="AQ667">
        <f>(P667+273.15)</f>
        <v>307.51230087280271</v>
      </c>
      <c r="AR667">
        <f>(O667+273.15)</f>
        <v>308.12609710693357</v>
      </c>
      <c r="AS667">
        <f>(Y667*AK667+Z667*AL667)*AM667</f>
        <v>1.3729721135469219E-2</v>
      </c>
      <c r="AT667">
        <f>((AS667+0.00000010773*(AR667^4-AQ667^4))-AP667*44100)/(L667*0.92*2*29.3+0.00000043092*AQ667^3)</f>
        <v>-0.15649624197722575</v>
      </c>
      <c r="AU667">
        <f>0.61365*EXP(17.502*J667/(240.97+J667))</f>
        <v>5.4046538847129861</v>
      </c>
      <c r="AV667">
        <f>AU667*1000/AA667</f>
        <v>53.390727255228875</v>
      </c>
      <c r="AW667">
        <f>(AV667-U667)</f>
        <v>36.610541555765984</v>
      </c>
      <c r="AX667">
        <f>IF(D667,P667,(O667+P667)/2)</f>
        <v>34.362300872802734</v>
      </c>
      <c r="AY667">
        <f>0.61365*EXP(17.502*AX667/(240.97+AX667))</f>
        <v>5.4519415719869997</v>
      </c>
      <c r="AZ667">
        <f>IF(AW667&lt;&gt;0,(1000-(AV667+U667)/2)/AW667*AP667,0)</f>
        <v>1.5875476616850754E-2</v>
      </c>
      <c r="BA667">
        <f>U667*AA667/1000</f>
        <v>1.6986300897020556</v>
      </c>
      <c r="BB667">
        <f>(AY667-BA667)</f>
        <v>3.753311482284944</v>
      </c>
      <c r="BC667">
        <f>1/(1.6/F667+1.37/N667)</f>
        <v>9.928466705398948E-3</v>
      </c>
      <c r="BD667">
        <f>G667*AA667*0.001</f>
        <v>80.305730787774507</v>
      </c>
      <c r="BE667">
        <f>G667/S667</f>
        <v>1.8793428700003822</v>
      </c>
      <c r="BF667">
        <f>(1-AP667*AA667/AU667/F667)*100</f>
        <v>29.249086196749975</v>
      </c>
      <c r="BG667">
        <f>(S667-E667/(N667/1.35))</f>
        <v>423.64174428966021</v>
      </c>
      <c r="BH667">
        <f>E667*BF667/100/BG667</f>
        <v>-2.7971729604929691E-3</v>
      </c>
    </row>
    <row r="668" spans="1:60" x14ac:dyDescent="0.25">
      <c r="A668" s="1">
        <v>238</v>
      </c>
      <c r="B668" s="1" t="s">
        <v>730</v>
      </c>
      <c r="C668" s="1">
        <v>23846.499999765307</v>
      </c>
      <c r="D668" s="1">
        <v>1</v>
      </c>
      <c r="E668">
        <f>(R668-S668*(1000-T668)/(1000-U668))*AO668</f>
        <v>-4.1859753496981815</v>
      </c>
      <c r="F668">
        <f>IF(AZ668&lt;&gt;0,1/(1/AZ668-1/N668),0)</f>
        <v>1.6403338343360489E-2</v>
      </c>
      <c r="G668">
        <f>((BC668-AP668/2)*S668-E668)/(BC668+AP668/2)</f>
        <v>795.11728807262068</v>
      </c>
      <c r="H668">
        <f>AP668*1000</f>
        <v>0.61828193650643759</v>
      </c>
      <c r="I668">
        <f>(AU668-BA668)</f>
        <v>3.698530024120573</v>
      </c>
      <c r="J668">
        <f>(P668+AT668*D668)</f>
        <v>34.184066838230308</v>
      </c>
      <c r="K668" s="1">
        <v>18.5</v>
      </c>
      <c r="L668">
        <f>(K668*AI668+AJ668)</f>
        <v>2</v>
      </c>
      <c r="M668" s="1">
        <v>0.5</v>
      </c>
      <c r="N668">
        <f>L668*(M668+1)*(M668+1)/(M668*M668+1)</f>
        <v>3.6</v>
      </c>
      <c r="O668" s="1">
        <v>34.971389770507812</v>
      </c>
      <c r="P668" s="1">
        <v>34.345108032226562</v>
      </c>
      <c r="Q668" s="1">
        <v>35.089759826660156</v>
      </c>
      <c r="R668" s="1">
        <v>409.971435546875</v>
      </c>
      <c r="S668" s="1">
        <v>422.06564331054687</v>
      </c>
      <c r="T668" s="1">
        <v>14.916580200195313</v>
      </c>
      <c r="U668" s="1">
        <v>16.789712905883789</v>
      </c>
      <c r="V668" s="1">
        <v>26.803258895874023</v>
      </c>
      <c r="W668" s="1">
        <v>30.133171081542969</v>
      </c>
      <c r="X668" s="1">
        <v>600.39373779296875</v>
      </c>
      <c r="Y668" s="1">
        <v>6.9352753460407257E-2</v>
      </c>
      <c r="Z668" s="1">
        <v>7.3002897202968597E-2</v>
      </c>
      <c r="AA668" s="1">
        <v>101.22768402099609</v>
      </c>
      <c r="AB668" s="1">
        <v>1.4483308792114258</v>
      </c>
      <c r="AC668" s="1">
        <v>-0.19224134087562561</v>
      </c>
      <c r="AD668" s="1">
        <v>2.8273783624172211E-2</v>
      </c>
      <c r="AE668" s="1">
        <v>4.9417931586503983E-3</v>
      </c>
      <c r="AF668" s="1">
        <v>1.1662155389785767E-2</v>
      </c>
      <c r="AG668" s="1">
        <v>5.7126358151435852E-3</v>
      </c>
      <c r="AH668" s="1">
        <v>1</v>
      </c>
      <c r="AI668" s="1">
        <v>0</v>
      </c>
      <c r="AJ668" s="1">
        <v>2</v>
      </c>
      <c r="AK668" s="1">
        <v>0</v>
      </c>
      <c r="AL668" s="1">
        <v>1</v>
      </c>
      <c r="AM668" s="1">
        <v>0.18999999761581421</v>
      </c>
      <c r="AN668" s="1">
        <v>111115</v>
      </c>
      <c r="AO668">
        <f>X668*0.000001/(K668*0.0001)</f>
        <v>0.32453715556376683</v>
      </c>
      <c r="AP668">
        <f>(U668-T668)/(1000-U668)*AO668</f>
        <v>6.1828193650643754E-4</v>
      </c>
      <c r="AQ668">
        <f>(P668+273.15)</f>
        <v>307.49510803222654</v>
      </c>
      <c r="AR668">
        <f>(O668+273.15)</f>
        <v>308.12138977050779</v>
      </c>
      <c r="AS668">
        <f>(Y668*AK668+Z668*AL668)*AM668</f>
        <v>1.3870550294511563E-2</v>
      </c>
      <c r="AT668">
        <f>((AS668+0.00000010773*(AR668^4-AQ668^4))-AP668*44100)/(L668*0.92*2*29.3+0.00000043092*AQ668^3)</f>
        <v>-0.16104119399625683</v>
      </c>
      <c r="AU668">
        <f>0.61365*EXP(17.502*J668/(240.97+J668))</f>
        <v>5.3981137769606171</v>
      </c>
      <c r="AV668">
        <f>AU668*1000/AA668</f>
        <v>53.326457373468806</v>
      </c>
      <c r="AW668">
        <f>(AV668-U668)</f>
        <v>36.536744467585017</v>
      </c>
      <c r="AX668">
        <f>IF(D668,P668,(O668+P668)/2)</f>
        <v>34.345108032226562</v>
      </c>
      <c r="AY668">
        <f>0.61365*EXP(17.502*AX668/(240.97+AX668))</f>
        <v>5.4467289698143393</v>
      </c>
      <c r="AZ668">
        <f>IF(AW668&lt;&gt;0,(1000-(AV668+U668)/2)/AW668*AP668,0)</f>
        <v>1.6328935826928234E-2</v>
      </c>
      <c r="BA668">
        <f>U668*AA668/1000</f>
        <v>1.6995837528400444</v>
      </c>
      <c r="BB668">
        <f>(AY668-BA668)</f>
        <v>3.7471452169742951</v>
      </c>
      <c r="BC668">
        <f>1/(1.6/F668+1.37/N668)</f>
        <v>1.0212243514376829E-2</v>
      </c>
      <c r="BD668">
        <f>G668*AA668*0.001</f>
        <v>80.487881596646574</v>
      </c>
      <c r="BE668">
        <f>G668/S668</f>
        <v>1.8838711481843842</v>
      </c>
      <c r="BF668">
        <f>(1-AP668*AA668/AU668/F668)*100</f>
        <v>29.317552008225899</v>
      </c>
      <c r="BG668">
        <f>(S668-E668/(N668/1.35))</f>
        <v>423.63538406668368</v>
      </c>
      <c r="BH668">
        <f>E668*BF668/100/BG668</f>
        <v>-2.8968909263870769E-3</v>
      </c>
    </row>
    <row r="669" spans="1:60" x14ac:dyDescent="0.25">
      <c r="A669" s="1">
        <v>239</v>
      </c>
      <c r="B669" s="1" t="s">
        <v>731</v>
      </c>
      <c r="C669" s="1">
        <v>23851.999999642372</v>
      </c>
      <c r="D669" s="1">
        <v>1</v>
      </c>
      <c r="E669">
        <f>(R669-S669*(1000-T669)/(1000-U669))*AO669</f>
        <v>-4.2004349769807625</v>
      </c>
      <c r="F669">
        <f>IF(AZ669&lt;&gt;0,1/(1/AZ669-1/N669),0)</f>
        <v>1.6427593799272076E-2</v>
      </c>
      <c r="G669">
        <f>((BC669-AP669/2)*S669-E669)/(BC669+AP669/2)</f>
        <v>795.8628206645102</v>
      </c>
      <c r="H669">
        <f>AP669*1000</f>
        <v>0.61887718795157676</v>
      </c>
      <c r="I669">
        <f>(AU669-BA669)</f>
        <v>3.6966528680767778</v>
      </c>
      <c r="J669">
        <f>(P669+AT669*D669)</f>
        <v>34.179956953146032</v>
      </c>
      <c r="K669" s="1">
        <v>18.5</v>
      </c>
      <c r="L669">
        <f>(K669*AI669+AJ669)</f>
        <v>2</v>
      </c>
      <c r="M669" s="1">
        <v>0.5</v>
      </c>
      <c r="N669">
        <f>L669*(M669+1)*(M669+1)/(M669*M669+1)</f>
        <v>3.6</v>
      </c>
      <c r="O669" s="1">
        <v>34.969596862792969</v>
      </c>
      <c r="P669" s="1">
        <v>34.340988159179688</v>
      </c>
      <c r="Q669" s="1">
        <v>35.080551147460938</v>
      </c>
      <c r="R669" s="1">
        <v>409.86376953125</v>
      </c>
      <c r="S669" s="1">
        <v>422.0020751953125</v>
      </c>
      <c r="T669" s="1">
        <v>14.92112922668457</v>
      </c>
      <c r="U669" s="1">
        <v>16.796083450317383</v>
      </c>
      <c r="V669" s="1">
        <v>26.79115104675293</v>
      </c>
      <c r="W669" s="1">
        <v>30.148582458496094</v>
      </c>
      <c r="X669" s="1">
        <v>600.384033203125</v>
      </c>
      <c r="Y669" s="1">
        <v>6.1942398548126221E-2</v>
      </c>
      <c r="Z669" s="1">
        <v>6.5202526748180389E-2</v>
      </c>
      <c r="AA669" s="1">
        <v>101.22747802734375</v>
      </c>
      <c r="AB669" s="1">
        <v>1.4483308792114258</v>
      </c>
      <c r="AC669" s="1">
        <v>-0.19224134087562561</v>
      </c>
      <c r="AD669" s="1">
        <v>2.8273783624172211E-2</v>
      </c>
      <c r="AE669" s="1">
        <v>4.9417931586503983E-3</v>
      </c>
      <c r="AF669" s="1">
        <v>1.1662155389785767E-2</v>
      </c>
      <c r="AG669" s="1">
        <v>5.7126358151435852E-3</v>
      </c>
      <c r="AH669" s="1">
        <v>1</v>
      </c>
      <c r="AI669" s="1">
        <v>0</v>
      </c>
      <c r="AJ669" s="1">
        <v>2</v>
      </c>
      <c r="AK669" s="1">
        <v>0</v>
      </c>
      <c r="AL669" s="1">
        <v>1</v>
      </c>
      <c r="AM669" s="1">
        <v>0.18999999761581421</v>
      </c>
      <c r="AN669" s="1">
        <v>111115</v>
      </c>
      <c r="AO669">
        <f>X669*0.000001/(K669*0.0001)</f>
        <v>0.32453190983952701</v>
      </c>
      <c r="AP669">
        <f>(U669-T669)/(1000-U669)*AO669</f>
        <v>6.1887718795157671E-4</v>
      </c>
      <c r="AQ669">
        <f>(P669+273.15)</f>
        <v>307.49098815917966</v>
      </c>
      <c r="AR669">
        <f>(O669+273.15)</f>
        <v>308.11959686279295</v>
      </c>
      <c r="AS669">
        <f>(Y669*AK669+Z669*AL669)*AM669</f>
        <v>1.2388479926699336E-2</v>
      </c>
      <c r="AT669">
        <f>((AS669+0.00000010773*(AR669^4-AQ669^4))-AP669*44100)/(L669*0.92*2*29.3+0.00000043092*AQ669^3)</f>
        <v>-0.16103120603365301</v>
      </c>
      <c r="AU669">
        <f>0.61365*EXP(17.502*J669/(240.97+J669))</f>
        <v>5.3968780364892126</v>
      </c>
      <c r="AV669">
        <f>AU669*1000/AA669</f>
        <v>53.314358330960275</v>
      </c>
      <c r="AW669">
        <f>(AV669-U669)</f>
        <v>36.518274880642892</v>
      </c>
      <c r="AX669">
        <f>IF(D669,P669,(O669+P669)/2)</f>
        <v>34.340988159179688</v>
      </c>
      <c r="AY669">
        <f>0.61365*EXP(17.502*AX669/(240.97+AX669))</f>
        <v>5.4454805320715565</v>
      </c>
      <c r="AZ669">
        <f>IF(AW669&lt;&gt;0,(1000-(AV669+U669)/2)/AW669*AP669,0)</f>
        <v>1.6352971584106868E-2</v>
      </c>
      <c r="BA669">
        <f>U669*AA669/1000</f>
        <v>1.7002251684124348</v>
      </c>
      <c r="BB669">
        <f>(AY669-BA669)</f>
        <v>3.7452553636591217</v>
      </c>
      <c r="BC669">
        <f>1/(1.6/F669+1.37/N669)</f>
        <v>1.0227285486083352E-2</v>
      </c>
      <c r="BD669">
        <f>G669*AA669*0.001</f>
        <v>80.563186191596529</v>
      </c>
      <c r="BE669">
        <f>G669/S669</f>
        <v>1.8859215805897782</v>
      </c>
      <c r="BF669">
        <f>(1-AP669*AA669/AU669/F669)*100</f>
        <v>29.337933767615475</v>
      </c>
      <c r="BG669">
        <f>(S669-E669/(N669/1.35))</f>
        <v>423.57723831168028</v>
      </c>
      <c r="BH669">
        <f>E669*BF669/100/BG669</f>
        <v>-2.9093178764992879E-3</v>
      </c>
    </row>
    <row r="670" spans="1:60" x14ac:dyDescent="0.25">
      <c r="A670" s="1">
        <v>240</v>
      </c>
      <c r="B670" s="1" t="s">
        <v>732</v>
      </c>
      <c r="C670" s="1">
        <v>23856.999999530613</v>
      </c>
      <c r="D670" s="1">
        <v>1</v>
      </c>
      <c r="E670">
        <f>(R670-S670*(1000-T670)/(1000-U670))*AO670</f>
        <v>-4.2005840378074595</v>
      </c>
      <c r="F670">
        <f>IF(AZ670&lt;&gt;0,1/(1/AZ670-1/N670),0)</f>
        <v>1.6443551352743932E-2</v>
      </c>
      <c r="G670">
        <f>((BC670-AP670/2)*S670-E670)/(BC670+AP670/2)</f>
        <v>795.47370789416766</v>
      </c>
      <c r="H670">
        <f>AP670*1000</f>
        <v>0.6191583228843166</v>
      </c>
      <c r="I670">
        <f>(AU670-BA670)</f>
        <v>3.6947804035235938</v>
      </c>
      <c r="J670">
        <f>(P670+AT670*D670)</f>
        <v>34.175402285792778</v>
      </c>
      <c r="K670" s="1">
        <v>18.5</v>
      </c>
      <c r="L670">
        <f>(K670*AI670+AJ670)</f>
        <v>2</v>
      </c>
      <c r="M670" s="1">
        <v>0.5</v>
      </c>
      <c r="N670">
        <f>L670*(M670+1)*(M670+1)/(M670*M670+1)</f>
        <v>3.6</v>
      </c>
      <c r="O670" s="1">
        <v>34.966133117675781</v>
      </c>
      <c r="P670" s="1">
        <v>34.336402893066406</v>
      </c>
      <c r="Q670" s="1">
        <v>35.076164245605469</v>
      </c>
      <c r="R670" s="1">
        <v>409.82522583007812</v>
      </c>
      <c r="S670" s="1">
        <v>421.96359252929688</v>
      </c>
      <c r="T670" s="1">
        <v>14.925254821777344</v>
      </c>
      <c r="U670" s="1">
        <v>16.801034927368164</v>
      </c>
      <c r="V670" s="1">
        <v>26.797353744506836</v>
      </c>
      <c r="W670" s="1">
        <v>30.163644790649414</v>
      </c>
      <c r="X670" s="1">
        <v>600.3892822265625</v>
      </c>
      <c r="Y670" s="1">
        <v>7.3879115283489227E-2</v>
      </c>
      <c r="Z670" s="1">
        <v>7.7767491340637207E-2</v>
      </c>
      <c r="AA670" s="1">
        <v>101.22760009765625</v>
      </c>
      <c r="AB670" s="1">
        <v>1.4483308792114258</v>
      </c>
      <c r="AC670" s="1">
        <v>-0.19224134087562561</v>
      </c>
      <c r="AD670" s="1">
        <v>2.8273783624172211E-2</v>
      </c>
      <c r="AE670" s="1">
        <v>4.9417931586503983E-3</v>
      </c>
      <c r="AF670" s="1">
        <v>1.1662155389785767E-2</v>
      </c>
      <c r="AG670" s="1">
        <v>5.7126358151435852E-3</v>
      </c>
      <c r="AH670" s="1">
        <v>1</v>
      </c>
      <c r="AI670" s="1">
        <v>0</v>
      </c>
      <c r="AJ670" s="1">
        <v>2</v>
      </c>
      <c r="AK670" s="1">
        <v>0</v>
      </c>
      <c r="AL670" s="1">
        <v>1</v>
      </c>
      <c r="AM670" s="1">
        <v>0.18999999761581421</v>
      </c>
      <c r="AN670" s="1">
        <v>111115</v>
      </c>
      <c r="AO670">
        <f>X670*0.000001/(K670*0.0001)</f>
        <v>0.32453474714949321</v>
      </c>
      <c r="AP670">
        <f>(U670-T670)/(1000-U670)*AO670</f>
        <v>6.1915832288431658E-4</v>
      </c>
      <c r="AQ670">
        <f>(P670+273.15)</f>
        <v>307.48640289306638</v>
      </c>
      <c r="AR670">
        <f>(O670+273.15)</f>
        <v>308.11613311767576</v>
      </c>
      <c r="AS670">
        <f>(Y670*AK670+Z670*AL670)*AM670</f>
        <v>1.4775823169308921E-2</v>
      </c>
      <c r="AT670">
        <f>((AS670+0.00000010773*(AR670^4-AQ670^4))-AP670*44100)/(L670*0.92*2*29.3+0.00000043092*AQ670^3)</f>
        <v>-0.16100060727362819</v>
      </c>
      <c r="AU670">
        <f>0.61365*EXP(17.502*J670/(240.97+J670))</f>
        <v>5.3955088483779736</v>
      </c>
      <c r="AV670">
        <f>AU670*1000/AA670</f>
        <v>53.300768201289181</v>
      </c>
      <c r="AW670">
        <f>(AV670-U670)</f>
        <v>36.499733273921017</v>
      </c>
      <c r="AX670">
        <f>IF(D670,P670,(O670+P670)/2)</f>
        <v>34.336402893066406</v>
      </c>
      <c r="AY670">
        <f>0.61365*EXP(17.502*AX670/(240.97+AX670))</f>
        <v>5.4440913596465359</v>
      </c>
      <c r="AZ670">
        <f>IF(AW670&lt;&gt;0,(1000-(AV670+U670)/2)/AW670*AP670,0)</f>
        <v>1.6368784422954807E-2</v>
      </c>
      <c r="BA670">
        <f>U670*AA670/1000</f>
        <v>1.7007284448543796</v>
      </c>
      <c r="BB670">
        <f>(AY670-BA670)</f>
        <v>3.7433629147921561</v>
      </c>
      <c r="BC670">
        <f>1/(1.6/F670+1.37/N670)</f>
        <v>1.0237181436167286E-2</v>
      </c>
      <c r="BD670">
        <f>G670*AA670*0.001</f>
        <v>80.523894390910627</v>
      </c>
      <c r="BE670">
        <f>G670/S670</f>
        <v>1.8851714270560866</v>
      </c>
      <c r="BF670">
        <f>(1-AP670*AA670/AU670/F670)*100</f>
        <v>29.356431705005605</v>
      </c>
      <c r="BG670">
        <f>(S670-E670/(N670/1.35))</f>
        <v>423.53881154347465</v>
      </c>
      <c r="BH670">
        <f>E670*BF670/100/BG670</f>
        <v>-2.9115196781528867E-3</v>
      </c>
    </row>
    <row r="671" spans="1:60" x14ac:dyDescent="0.25">
      <c r="A671" s="1" t="s">
        <v>9</v>
      </c>
      <c r="B671" s="1" t="s">
        <v>733</v>
      </c>
    </row>
    <row r="672" spans="1:60" x14ac:dyDescent="0.25">
      <c r="A672" s="1" t="s">
        <v>9</v>
      </c>
      <c r="B672" s="1" t="s">
        <v>734</v>
      </c>
    </row>
    <row r="673" spans="1:60" x14ac:dyDescent="0.25">
      <c r="A673" s="1" t="s">
        <v>9</v>
      </c>
      <c r="B673" s="1" t="s">
        <v>735</v>
      </c>
    </row>
    <row r="674" spans="1:60" x14ac:dyDescent="0.25">
      <c r="A674" s="1" t="s">
        <v>9</v>
      </c>
      <c r="B674" s="1" t="s">
        <v>736</v>
      </c>
    </row>
    <row r="675" spans="1:60" x14ac:dyDescent="0.25">
      <c r="A675" s="1" t="s">
        <v>9</v>
      </c>
      <c r="B675" s="1" t="s">
        <v>737</v>
      </c>
    </row>
    <row r="676" spans="1:60" x14ac:dyDescent="0.25">
      <c r="A676" s="1" t="s">
        <v>9</v>
      </c>
      <c r="B676" s="1" t="s">
        <v>738</v>
      </c>
    </row>
    <row r="677" spans="1:60" x14ac:dyDescent="0.25">
      <c r="A677" s="1" t="s">
        <v>9</v>
      </c>
      <c r="B677" s="1" t="s">
        <v>739</v>
      </c>
    </row>
    <row r="678" spans="1:60" x14ac:dyDescent="0.25">
      <c r="A678" s="1" t="s">
        <v>9</v>
      </c>
      <c r="B678" s="1" t="s">
        <v>740</v>
      </c>
    </row>
    <row r="679" spans="1:60" x14ac:dyDescent="0.25">
      <c r="A679" s="1" t="s">
        <v>9</v>
      </c>
      <c r="B679" s="1" t="s">
        <v>741</v>
      </c>
    </row>
    <row r="680" spans="1:60" x14ac:dyDescent="0.25">
      <c r="A680" s="1">
        <v>241</v>
      </c>
      <c r="B680" s="1" t="s">
        <v>742</v>
      </c>
      <c r="C680" s="1">
        <v>24214.499999988824</v>
      </c>
      <c r="D680" s="1">
        <v>1</v>
      </c>
      <c r="E680">
        <f>(R680-S680*(1000-T680)/(1000-U680))*AO680</f>
        <v>-3.5168657928550071</v>
      </c>
      <c r="F680">
        <f>IF(AZ680&lt;&gt;0,1/(1/AZ680-1/N680),0)</f>
        <v>5.7862541684212563E-3</v>
      </c>
      <c r="G680">
        <f>((BC680-AP680/2)*S680-E680)/(BC680+AP680/2)</f>
        <v>1338.5054920413822</v>
      </c>
      <c r="H680">
        <f>AP680*1000</f>
        <v>0.22644057546021026</v>
      </c>
      <c r="I680">
        <f>(AU680-BA680)</f>
        <v>3.8291503248109415</v>
      </c>
      <c r="J680">
        <f>(P680+AT680*D680)</f>
        <v>34.3503010740721</v>
      </c>
      <c r="K680" s="1">
        <v>16.850000381469727</v>
      </c>
      <c r="L680">
        <f>(K680*AI680+AJ680)</f>
        <v>2</v>
      </c>
      <c r="M680" s="1">
        <v>0.5</v>
      </c>
      <c r="N680">
        <f>L680*(M680+1)*(M680+1)/(M680*M680+1)</f>
        <v>3.6</v>
      </c>
      <c r="O680" s="1">
        <v>34.994087219238281</v>
      </c>
      <c r="P680" s="1">
        <v>34.367664337158203</v>
      </c>
      <c r="Q680" s="1">
        <v>35.090175628662109</v>
      </c>
      <c r="R680" s="1">
        <v>410.2132568359375</v>
      </c>
      <c r="S680" s="1">
        <v>419.81674194335937</v>
      </c>
      <c r="T680" s="1">
        <v>15.37049674987793</v>
      </c>
      <c r="U680" s="1">
        <v>15.995849609375</v>
      </c>
      <c r="V680" s="1">
        <v>27.59077262878418</v>
      </c>
      <c r="W680" s="1">
        <v>28.673126220703125</v>
      </c>
      <c r="X680" s="1">
        <v>600.379638671875</v>
      </c>
      <c r="Y680" s="1">
        <v>0.11078715324401855</v>
      </c>
      <c r="Z680" s="1">
        <v>0.11661805957555771</v>
      </c>
      <c r="AA680" s="1">
        <v>101.22329711914062</v>
      </c>
      <c r="AB680" s="1">
        <v>1.4891068935394287</v>
      </c>
      <c r="AC680" s="1">
        <v>-0.18682117760181427</v>
      </c>
      <c r="AD680" s="1">
        <v>2.8779825195670128E-2</v>
      </c>
      <c r="AE680" s="1">
        <v>6.1817853711545467E-3</v>
      </c>
      <c r="AF680" s="1">
        <v>2.8842482715845108E-2</v>
      </c>
      <c r="AG680" s="1">
        <v>6.0247224755585194E-3</v>
      </c>
      <c r="AH680" s="1">
        <v>0.66666668653488159</v>
      </c>
      <c r="AI680" s="1">
        <v>0</v>
      </c>
      <c r="AJ680" s="1">
        <v>2</v>
      </c>
      <c r="AK680" s="1">
        <v>0</v>
      </c>
      <c r="AL680" s="1">
        <v>1</v>
      </c>
      <c r="AM680" s="1">
        <v>0.18999999761581421</v>
      </c>
      <c r="AN680" s="1">
        <v>111115</v>
      </c>
      <c r="AO680">
        <f>X680*0.000001/(K680*0.0001)</f>
        <v>0.35630838283666993</v>
      </c>
      <c r="AP680">
        <f>(U680-T680)/(1000-U680)*AO680</f>
        <v>2.2644057546021025E-4</v>
      </c>
      <c r="AQ680">
        <f>(P680+273.15)</f>
        <v>307.51766433715818</v>
      </c>
      <c r="AR680">
        <f>(O680+273.15)</f>
        <v>308.14408721923826</v>
      </c>
      <c r="AS680">
        <f>(Y680*AK680+Z680*AL680)*AM680</f>
        <v>2.2157431041316844E-2</v>
      </c>
      <c r="AT680">
        <f>((AS680+0.00000010773*(AR680^4-AQ680^4))-AP680*44100)/(L680*0.92*2*29.3+0.00000043092*AQ680^3)</f>
        <v>-1.7363263086104658E-2</v>
      </c>
      <c r="AU680">
        <f>0.61365*EXP(17.502*J680/(240.97+J680))</f>
        <v>5.4483029624937966</v>
      </c>
      <c r="AV680">
        <f>AU680*1000/AA680</f>
        <v>53.824594906062984</v>
      </c>
      <c r="AW680">
        <f>(AV680-U680)</f>
        <v>37.828745296687984</v>
      </c>
      <c r="AX680">
        <f>IF(D680,P680,(O680+P680)/2)</f>
        <v>34.367664337158203</v>
      </c>
      <c r="AY680">
        <f>0.61365*EXP(17.502*AX680/(240.97+AX680))</f>
        <v>5.453568578364389</v>
      </c>
      <c r="AZ680">
        <f>IF(AW680&lt;&gt;0,(1000-(AV680+U680)/2)/AW680*AP680,0)</f>
        <v>5.7769688877802126E-3</v>
      </c>
      <c r="BA680">
        <f>U680*AA680/1000</f>
        <v>1.6191526376828551</v>
      </c>
      <c r="BB680">
        <f>(AY680-BA680)</f>
        <v>3.8344159406815339</v>
      </c>
      <c r="BC680">
        <f>1/(1.6/F680+1.37/N680)</f>
        <v>3.6114386327763454E-3</v>
      </c>
      <c r="BD680">
        <f>G680*AA680*0.001</f>
        <v>135.48793911650634</v>
      </c>
      <c r="BE680">
        <f>G680/S680</f>
        <v>3.1883089889301508</v>
      </c>
      <c r="BF680">
        <f>(1-AP680*AA680/AU680/F680)*100</f>
        <v>27.293042197559949</v>
      </c>
      <c r="BG680">
        <f>(S680-E680/(N680/1.35))</f>
        <v>421.13556661567998</v>
      </c>
      <c r="BH680">
        <f>E680*BF680/100/BG680</f>
        <v>-2.2792177649327288E-3</v>
      </c>
    </row>
    <row r="681" spans="1:60" x14ac:dyDescent="0.25">
      <c r="A681" s="1">
        <v>242</v>
      </c>
      <c r="B681" s="1" t="s">
        <v>743</v>
      </c>
      <c r="C681" s="1">
        <v>24219.499999877065</v>
      </c>
      <c r="D681" s="1">
        <v>1</v>
      </c>
      <c r="E681">
        <f>(R681-S681*(1000-T681)/(1000-U681))*AO681</f>
        <v>-3.4894306152961203</v>
      </c>
      <c r="F681">
        <f>IF(AZ681&lt;&gt;0,1/(1/AZ681-1/N681),0)</f>
        <v>5.8314948149128755E-3</v>
      </c>
      <c r="G681">
        <f>((BC681-AP681/2)*S681-E681)/(BC681+AP681/2)</f>
        <v>1323.954707441274</v>
      </c>
      <c r="H681">
        <f>AP681*1000</f>
        <v>0.22760959535705197</v>
      </c>
      <c r="I681">
        <f>(AU681-BA681)</f>
        <v>3.8191887779533267</v>
      </c>
      <c r="J681">
        <f>(P681+AT681*D681)</f>
        <v>34.326252743113287</v>
      </c>
      <c r="K681" s="1">
        <v>16.850000381469727</v>
      </c>
      <c r="L681">
        <f>(K681*AI681+AJ681)</f>
        <v>2</v>
      </c>
      <c r="M681" s="1">
        <v>0.5</v>
      </c>
      <c r="N681">
        <f>L681*(M681+1)*(M681+1)/(M681*M681+1)</f>
        <v>3.6</v>
      </c>
      <c r="O681" s="1">
        <v>34.991283416748047</v>
      </c>
      <c r="P681" s="1">
        <v>34.34161376953125</v>
      </c>
      <c r="Q681" s="1">
        <v>35.094837188720703</v>
      </c>
      <c r="R681" s="1">
        <v>410.22128295898437</v>
      </c>
      <c r="S681" s="1">
        <v>419.74642944335937</v>
      </c>
      <c r="T681" s="1">
        <v>15.393754005432129</v>
      </c>
      <c r="U681" s="1">
        <v>16.022317886352539</v>
      </c>
      <c r="V681" s="1">
        <v>27.636909484863281</v>
      </c>
      <c r="W681" s="1">
        <v>28.722141265869141</v>
      </c>
      <c r="X681" s="1">
        <v>600.380126953125</v>
      </c>
      <c r="Y681" s="1">
        <v>0.11838655918836594</v>
      </c>
      <c r="Z681" s="1">
        <v>0.12461743503808975</v>
      </c>
      <c r="AA681" s="1">
        <v>101.22309112548828</v>
      </c>
      <c r="AB681" s="1">
        <v>1.4891068935394287</v>
      </c>
      <c r="AC681" s="1">
        <v>-0.18682117760181427</v>
      </c>
      <c r="AD681" s="1">
        <v>2.8779825195670128E-2</v>
      </c>
      <c r="AE681" s="1">
        <v>6.1817853711545467E-3</v>
      </c>
      <c r="AF681" s="1">
        <v>2.8842482715845108E-2</v>
      </c>
      <c r="AG681" s="1">
        <v>6.0247224755585194E-3</v>
      </c>
      <c r="AH681" s="1">
        <v>0.66666668653488159</v>
      </c>
      <c r="AI681" s="1">
        <v>0</v>
      </c>
      <c r="AJ681" s="1">
        <v>2</v>
      </c>
      <c r="AK681" s="1">
        <v>0</v>
      </c>
      <c r="AL681" s="1">
        <v>1</v>
      </c>
      <c r="AM681" s="1">
        <v>0.18999999761581421</v>
      </c>
      <c r="AN681" s="1">
        <v>111115</v>
      </c>
      <c r="AO681">
        <f>X681*0.000001/(K681*0.0001)</f>
        <v>0.35630867261782062</v>
      </c>
      <c r="AP681">
        <f>(U681-T681)/(1000-U681)*AO681</f>
        <v>2.2760959535705197E-4</v>
      </c>
      <c r="AQ681">
        <f>(P681+273.15)</f>
        <v>307.49161376953123</v>
      </c>
      <c r="AR681">
        <f>(O681+273.15)</f>
        <v>308.14128341674802</v>
      </c>
      <c r="AS681">
        <f>(Y681*AK681+Z681*AL681)*AM681</f>
        <v>2.3677312360125935E-2</v>
      </c>
      <c r="AT681">
        <f>((AS681+0.00000010773*(AR681^4-AQ681^4))-AP681*44100)/(L681*0.92*2*29.3+0.00000043092*AQ681^3)</f>
        <v>-1.5361026417966866E-2</v>
      </c>
      <c r="AU681">
        <f>0.61365*EXP(17.502*J681/(240.97+J681))</f>
        <v>5.4410173214051305</v>
      </c>
      <c r="AV681">
        <f>AU681*1000/AA681</f>
        <v>53.752728363726739</v>
      </c>
      <c r="AW681">
        <f>(AV681-U681)</f>
        <v>37.7304104773742</v>
      </c>
      <c r="AX681">
        <f>IF(D681,P681,(O681+P681)/2)</f>
        <v>34.34161376953125</v>
      </c>
      <c r="AY681">
        <f>0.61365*EXP(17.502*AX681/(240.97+AX681))</f>
        <v>5.4456700936318088</v>
      </c>
      <c r="AZ681">
        <f>IF(AW681&lt;&gt;0,(1000-(AV681+U681)/2)/AW681*AP681,0)</f>
        <v>5.8220638884191513E-3</v>
      </c>
      <c r="BA681">
        <f>U681*AA681/1000</f>
        <v>1.6218285434518038</v>
      </c>
      <c r="BB681">
        <f>(AY681-BA681)</f>
        <v>3.8238415501800049</v>
      </c>
      <c r="BC681">
        <f>1/(1.6/F681+1.37/N681)</f>
        <v>3.6396360664691231E-3</v>
      </c>
      <c r="BD681">
        <f>G681*AA681*0.001</f>
        <v>134.01478799734724</v>
      </c>
      <c r="BE681">
        <f>G681/S681</f>
        <v>3.1541774141998475</v>
      </c>
      <c r="BF681">
        <f>(1-AP681*AA681/AU681/F681)*100</f>
        <v>27.387705571267183</v>
      </c>
      <c r="BG681">
        <f>(S681-E681/(N681/1.35))</f>
        <v>421.05496592409543</v>
      </c>
      <c r="BH681">
        <f>E681*BF681/100/BG681</f>
        <v>-2.2697155012375275E-3</v>
      </c>
    </row>
    <row r="682" spans="1:60" x14ac:dyDescent="0.25">
      <c r="A682" s="1">
        <v>243</v>
      </c>
      <c r="B682" s="1" t="s">
        <v>744</v>
      </c>
      <c r="C682" s="1">
        <v>24224.999999754131</v>
      </c>
      <c r="D682" s="1">
        <v>1</v>
      </c>
      <c r="E682">
        <f>(R682-S682*(1000-T682)/(1000-U682))*AO682</f>
        <v>-3.5913985496387721</v>
      </c>
      <c r="F682">
        <f>IF(AZ682&lt;&gt;0,1/(1/AZ682-1/N682),0)</f>
        <v>6.0715815889349333E-3</v>
      </c>
      <c r="G682">
        <f>((BC682-AP682/2)*S682-E682)/(BC682+AP682/2)</f>
        <v>1313.4343159592897</v>
      </c>
      <c r="H682">
        <f>AP682*1000</f>
        <v>0.23644907343639338</v>
      </c>
      <c r="I682">
        <f>(AU682-BA682)</f>
        <v>3.8109737195604763</v>
      </c>
      <c r="J682">
        <f>(P682+AT682*D682)</f>
        <v>34.305859246554924</v>
      </c>
      <c r="K682" s="1">
        <v>16.850000381469727</v>
      </c>
      <c r="L682">
        <f>(K682*AI682+AJ682)</f>
        <v>2</v>
      </c>
      <c r="M682" s="1">
        <v>0.5</v>
      </c>
      <c r="N682">
        <f>L682*(M682+1)*(M682+1)/(M682*M682+1)</f>
        <v>3.6</v>
      </c>
      <c r="O682" s="1">
        <v>34.988151550292969</v>
      </c>
      <c r="P682" s="1">
        <v>34.322902679443359</v>
      </c>
      <c r="Q682" s="1">
        <v>35.091392517089844</v>
      </c>
      <c r="R682" s="1">
        <v>409.92581176757812</v>
      </c>
      <c r="S682" s="1">
        <v>419.72665405273438</v>
      </c>
      <c r="T682" s="1">
        <v>15.389490127563477</v>
      </c>
      <c r="U682" s="1">
        <v>16.042446136474609</v>
      </c>
      <c r="V682" s="1">
        <v>27.597759246826172</v>
      </c>
      <c r="W682" s="1">
        <v>28.762636184692383</v>
      </c>
      <c r="X682" s="1">
        <v>600.38519287109375</v>
      </c>
      <c r="Y682" s="1">
        <v>8.0712310969829559E-2</v>
      </c>
      <c r="Z682" s="1">
        <v>8.4960326552391052E-2</v>
      </c>
      <c r="AA682" s="1">
        <v>101.22345733642578</v>
      </c>
      <c r="AB682" s="1">
        <v>1.4891068935394287</v>
      </c>
      <c r="AC682" s="1">
        <v>-0.18682117760181427</v>
      </c>
      <c r="AD682" s="1">
        <v>2.8779825195670128E-2</v>
      </c>
      <c r="AE682" s="1">
        <v>6.1817853711545467E-3</v>
      </c>
      <c r="AF682" s="1">
        <v>2.8842482715845108E-2</v>
      </c>
      <c r="AG682" s="1">
        <v>6.0247224755585194E-3</v>
      </c>
      <c r="AH682" s="1">
        <v>1</v>
      </c>
      <c r="AI682" s="1">
        <v>0</v>
      </c>
      <c r="AJ682" s="1">
        <v>2</v>
      </c>
      <c r="AK682" s="1">
        <v>0</v>
      </c>
      <c r="AL682" s="1">
        <v>1</v>
      </c>
      <c r="AM682" s="1">
        <v>0.18999999761581421</v>
      </c>
      <c r="AN682" s="1">
        <v>111115</v>
      </c>
      <c r="AO682">
        <f>X682*0.000001/(K682*0.0001)</f>
        <v>0.35631167909725925</v>
      </c>
      <c r="AP682">
        <f>(U682-T682)/(1000-U682)*AO682</f>
        <v>2.3644907343639337E-4</v>
      </c>
      <c r="AQ682">
        <f>(P682+273.15)</f>
        <v>307.47290267944334</v>
      </c>
      <c r="AR682">
        <f>(O682+273.15)</f>
        <v>308.13815155029295</v>
      </c>
      <c r="AS682">
        <f>(Y682*AK682+Z682*AL682)*AM682</f>
        <v>1.6142461842393097E-2</v>
      </c>
      <c r="AT682">
        <f>((AS682+0.00000010773*(AR682^4-AQ682^4))-AP682*44100)/(L682*0.92*2*29.3+0.00000043092*AQ682^3)</f>
        <v>-1.7043432888436537E-2</v>
      </c>
      <c r="AU682">
        <f>0.61365*EXP(17.502*J682/(240.97+J682))</f>
        <v>5.4348455816278225</v>
      </c>
      <c r="AV682">
        <f>AU682*1000/AA682</f>
        <v>53.69156245636421</v>
      </c>
      <c r="AW682">
        <f>(AV682-U682)</f>
        <v>37.6491163198896</v>
      </c>
      <c r="AX682">
        <f>IF(D682,P682,(O682+P682)/2)</f>
        <v>34.322902679443359</v>
      </c>
      <c r="AY682">
        <f>0.61365*EXP(17.502*AX682/(240.97+AX682))</f>
        <v>5.4400030643661665</v>
      </c>
      <c r="AZ682">
        <f>IF(AW682&lt;&gt;0,(1000-(AV682+U682)/2)/AW682*AP682,0)</f>
        <v>6.0613588015728343E-3</v>
      </c>
      <c r="BA682">
        <f>U682*AA682/1000</f>
        <v>1.6238718620673462</v>
      </c>
      <c r="BB682">
        <f>(AY682-BA682)</f>
        <v>3.8161312022988203</v>
      </c>
      <c r="BC682">
        <f>1/(1.6/F682+1.37/N682)</f>
        <v>3.7892663801008409E-3</v>
      </c>
      <c r="BD682">
        <f>G682*AA682*0.001</f>
        <v>132.95036244570275</v>
      </c>
      <c r="BE682">
        <f>G682/S682</f>
        <v>3.1292611590834785</v>
      </c>
      <c r="BF682">
        <f>(1-AP682*AA682/AU682/F682)*100</f>
        <v>27.467985657471495</v>
      </c>
      <c r="BG682">
        <f>(S682-E682/(N682/1.35))</f>
        <v>421.07342850884891</v>
      </c>
      <c r="BH682">
        <f>E682*BF682/100/BG682</f>
        <v>-2.3427857749439684E-3</v>
      </c>
    </row>
    <row r="683" spans="1:60" x14ac:dyDescent="0.25">
      <c r="A683" s="1">
        <v>244</v>
      </c>
      <c r="B683" s="1" t="s">
        <v>745</v>
      </c>
      <c r="C683" s="1">
        <v>24229.999999642372</v>
      </c>
      <c r="D683" s="1">
        <v>1</v>
      </c>
      <c r="E683">
        <f>(R683-S683*(1000-T683)/(1000-U683))*AO683</f>
        <v>-3.5691679742538929</v>
      </c>
      <c r="F683">
        <f>IF(AZ683&lt;&gt;0,1/(1/AZ683-1/N683),0)</f>
        <v>6.0819117860760876E-3</v>
      </c>
      <c r="G683">
        <f>((BC683-AP683/2)*S683-E683)/(BC683+AP683/2)</f>
        <v>1306.2153281165224</v>
      </c>
      <c r="H683">
        <f>AP683*1000</f>
        <v>0.23675557417288851</v>
      </c>
      <c r="I683">
        <f>(AU683-BA683)</f>
        <v>3.8094347666101029</v>
      </c>
      <c r="J683">
        <f>(P683+AT683*D683)</f>
        <v>34.302953414595699</v>
      </c>
      <c r="K683" s="1">
        <v>16.850000381469727</v>
      </c>
      <c r="L683">
        <f>(K683*AI683+AJ683)</f>
        <v>2</v>
      </c>
      <c r="M683" s="1">
        <v>0.5</v>
      </c>
      <c r="N683">
        <f>L683*(M683+1)*(M683+1)/(M683*M683+1)</f>
        <v>3.6</v>
      </c>
      <c r="O683" s="1">
        <v>34.986183166503906</v>
      </c>
      <c r="P683" s="1">
        <v>34.319984436035156</v>
      </c>
      <c r="Q683" s="1">
        <v>35.080120086669922</v>
      </c>
      <c r="R683" s="1">
        <v>409.98678588867187</v>
      </c>
      <c r="S683" s="1">
        <v>419.72500610351562</v>
      </c>
      <c r="T683" s="1">
        <v>15.395212173461914</v>
      </c>
      <c r="U683" s="1">
        <v>16.049018859863281</v>
      </c>
      <c r="V683" s="1">
        <v>27.609577178955078</v>
      </c>
      <c r="W683" s="1">
        <v>28.778800964355469</v>
      </c>
      <c r="X683" s="1">
        <v>600.37725830078125</v>
      </c>
      <c r="Y683" s="1">
        <v>9.7107671201229095E-2</v>
      </c>
      <c r="Z683" s="1">
        <v>0.10221859812736511</v>
      </c>
      <c r="AA683" s="1">
        <v>101.22312927246094</v>
      </c>
      <c r="AB683" s="1">
        <v>1.4891068935394287</v>
      </c>
      <c r="AC683" s="1">
        <v>-0.18682117760181427</v>
      </c>
      <c r="AD683" s="1">
        <v>2.8779825195670128E-2</v>
      </c>
      <c r="AE683" s="1">
        <v>6.1817853711545467E-3</v>
      </c>
      <c r="AF683" s="1">
        <v>2.8842482715845108E-2</v>
      </c>
      <c r="AG683" s="1">
        <v>6.0247224755585194E-3</v>
      </c>
      <c r="AH683" s="1">
        <v>1</v>
      </c>
      <c r="AI683" s="1">
        <v>0</v>
      </c>
      <c r="AJ683" s="1">
        <v>2</v>
      </c>
      <c r="AK683" s="1">
        <v>0</v>
      </c>
      <c r="AL683" s="1">
        <v>1</v>
      </c>
      <c r="AM683" s="1">
        <v>0.18999999761581421</v>
      </c>
      <c r="AN683" s="1">
        <v>111115</v>
      </c>
      <c r="AO683">
        <f>X683*0.000001/(K683*0.0001)</f>
        <v>0.35630697015356022</v>
      </c>
      <c r="AP683">
        <f>(U683-T683)/(1000-U683)*AO683</f>
        <v>2.3675557417288849E-4</v>
      </c>
      <c r="AQ683">
        <f>(P683+273.15)</f>
        <v>307.46998443603513</v>
      </c>
      <c r="AR683">
        <f>(O683+273.15)</f>
        <v>308.13618316650388</v>
      </c>
      <c r="AS683">
        <f>(Y683*AK683+Z683*AL683)*AM683</f>
        <v>1.9421533400491242E-2</v>
      </c>
      <c r="AT683">
        <f>((AS683+0.00000010773*(AR683^4-AQ683^4))-AP683*44100)/(L683*0.92*2*29.3+0.00000043092*AQ683^3)</f>
        <v>-1.7031021439458185E-2</v>
      </c>
      <c r="AU683">
        <f>0.61365*EXP(17.502*J683/(240.97+J683))</f>
        <v>5.4339666773582076</v>
      </c>
      <c r="AV683">
        <f>AU683*1000/AA683</f>
        <v>53.683053630279225</v>
      </c>
      <c r="AW683">
        <f>(AV683-U683)</f>
        <v>37.634034770415944</v>
      </c>
      <c r="AX683">
        <f>IF(D683,P683,(O683+P683)/2)</f>
        <v>34.319984436035156</v>
      </c>
      <c r="AY683">
        <f>0.61365*EXP(17.502*AX683/(240.97+AX683))</f>
        <v>5.4391196781384705</v>
      </c>
      <c r="AZ683">
        <f>IF(AW683&lt;&gt;0,(1000-(AV683+U683)/2)/AW683*AP683,0)</f>
        <v>6.0716542123774109E-3</v>
      </c>
      <c r="BA683">
        <f>U683*AA683/1000</f>
        <v>1.6245319107481047</v>
      </c>
      <c r="BB683">
        <f>(AY683-BA683)</f>
        <v>3.8145877673903659</v>
      </c>
      <c r="BC683">
        <f>1/(1.6/F683+1.37/N683)</f>
        <v>3.7957041304240171E-3</v>
      </c>
      <c r="BD683">
        <f>G683*AA683*0.001</f>
        <v>132.21920301560874</v>
      </c>
      <c r="BE683">
        <f>G683/S683</f>
        <v>3.1120741178674831</v>
      </c>
      <c r="BF683">
        <f>(1-AP683*AA683/AU683/F683)*100</f>
        <v>27.485829319560963</v>
      </c>
      <c r="BG683">
        <f>(S683-E683/(N683/1.35))</f>
        <v>421.06344409386082</v>
      </c>
      <c r="BH683">
        <f>E683*BF683/100/BG683</f>
        <v>-2.3298517866898339E-3</v>
      </c>
    </row>
    <row r="684" spans="1:60" x14ac:dyDescent="0.25">
      <c r="A684" s="1">
        <v>245</v>
      </c>
      <c r="B684" s="1" t="s">
        <v>746</v>
      </c>
      <c r="C684" s="1">
        <v>24234.999999530613</v>
      </c>
      <c r="D684" s="1">
        <v>1</v>
      </c>
      <c r="E684">
        <f>(R684-S684*(1000-T684)/(1000-U684))*AO684</f>
        <v>-3.5722773906043752</v>
      </c>
      <c r="F684">
        <f>IF(AZ684&lt;&gt;0,1/(1/AZ684-1/N684),0)</f>
        <v>6.094951843565722E-3</v>
      </c>
      <c r="G684">
        <f>((BC684-AP684/2)*S684-E684)/(BC684+AP684/2)</f>
        <v>1305.1168641668471</v>
      </c>
      <c r="H684">
        <f>AP684*1000</f>
        <v>0.23708417138973975</v>
      </c>
      <c r="I684">
        <f>(AU684-BA684)</f>
        <v>3.8065857313333469</v>
      </c>
      <c r="J684">
        <f>(P684+AT684*D684)</f>
        <v>34.295520590294849</v>
      </c>
      <c r="K684" s="1">
        <v>16.850000381469727</v>
      </c>
      <c r="L684">
        <f>(K684*AI684+AJ684)</f>
        <v>2</v>
      </c>
      <c r="M684" s="1">
        <v>0.5</v>
      </c>
      <c r="N684">
        <f>L684*(M684+1)*(M684+1)/(M684*M684+1)</f>
        <v>3.6</v>
      </c>
      <c r="O684" s="1">
        <v>34.982509613037109</v>
      </c>
      <c r="P684" s="1">
        <v>34.312294006347656</v>
      </c>
      <c r="Q684" s="1">
        <v>35.075233459472656</v>
      </c>
      <c r="R684" s="1">
        <v>409.99746704101562</v>
      </c>
      <c r="S684" s="1">
        <v>419.743896484375</v>
      </c>
      <c r="T684" s="1">
        <v>15.400341987609863</v>
      </c>
      <c r="U684" s="1">
        <v>16.055044174194336</v>
      </c>
      <c r="V684" s="1">
        <v>27.622217178344727</v>
      </c>
      <c r="W684" s="1">
        <v>28.796016693115234</v>
      </c>
      <c r="X684" s="1">
        <v>600.384521484375</v>
      </c>
      <c r="Y684" s="1">
        <v>7.4596032500267029E-2</v>
      </c>
      <c r="Z684" s="1">
        <v>7.8522138297557831E-2</v>
      </c>
      <c r="AA684" s="1">
        <v>101.22260284423828</v>
      </c>
      <c r="AB684" s="1">
        <v>1.4891068935394287</v>
      </c>
      <c r="AC684" s="1">
        <v>-0.18682117760181427</v>
      </c>
      <c r="AD684" s="1">
        <v>2.8779825195670128E-2</v>
      </c>
      <c r="AE684" s="1">
        <v>6.1817853711545467E-3</v>
      </c>
      <c r="AF684" s="1">
        <v>2.8842482715845108E-2</v>
      </c>
      <c r="AG684" s="1">
        <v>6.0247224755585194E-3</v>
      </c>
      <c r="AH684" s="1">
        <v>1</v>
      </c>
      <c r="AI684" s="1">
        <v>0</v>
      </c>
      <c r="AJ684" s="1">
        <v>2</v>
      </c>
      <c r="AK684" s="1">
        <v>0</v>
      </c>
      <c r="AL684" s="1">
        <v>1</v>
      </c>
      <c r="AM684" s="1">
        <v>0.18999999761581421</v>
      </c>
      <c r="AN684" s="1">
        <v>111115</v>
      </c>
      <c r="AO684">
        <f>X684*0.000001/(K684*0.0001)</f>
        <v>0.35631128064817708</v>
      </c>
      <c r="AP684">
        <f>(U684-T684)/(1000-U684)*AO684</f>
        <v>2.3708417138973976E-4</v>
      </c>
      <c r="AQ684">
        <f>(P684+273.15)</f>
        <v>307.46229400634763</v>
      </c>
      <c r="AR684">
        <f>(O684+273.15)</f>
        <v>308.13250961303709</v>
      </c>
      <c r="AS684">
        <f>(Y684*AK684+Z684*AL684)*AM684</f>
        <v>1.4919206089324621E-2</v>
      </c>
      <c r="AT684">
        <f>((AS684+0.00000010773*(AR684^4-AQ684^4))-AP684*44100)/(L684*0.92*2*29.3+0.00000043092*AQ684^3)</f>
        <v>-1.6773416052803899E-2</v>
      </c>
      <c r="AU684">
        <f>0.61365*EXP(17.502*J684/(240.97+J684))</f>
        <v>5.4317190914245215</v>
      </c>
      <c r="AV684">
        <f>AU684*1000/AA684</f>
        <v>53.661128431787816</v>
      </c>
      <c r="AW684">
        <f>(AV684-U684)</f>
        <v>37.60608425759348</v>
      </c>
      <c r="AX684">
        <f>IF(D684,P684,(O684+P684)/2)</f>
        <v>34.312294006347656</v>
      </c>
      <c r="AY684">
        <f>0.61365*EXP(17.502*AX684/(240.97+AX684))</f>
        <v>5.4367922930123056</v>
      </c>
      <c r="AZ684">
        <f>IF(AW684&lt;&gt;0,(1000-(AV684+U684)/2)/AW684*AP684,0)</f>
        <v>6.084650274008771E-3</v>
      </c>
      <c r="BA684">
        <f>U684*AA684/1000</f>
        <v>1.6251333600911748</v>
      </c>
      <c r="BB684">
        <f>(AY684-BA684)</f>
        <v>3.811658932921131</v>
      </c>
      <c r="BC684">
        <f>1/(1.6/F684+1.37/N684)</f>
        <v>3.8038306131245722E-3</v>
      </c>
      <c r="BD684">
        <f>G684*AA684*0.001</f>
        <v>132.10732600687845</v>
      </c>
      <c r="BE684">
        <f>G684/S684</f>
        <v>3.1093170742875356</v>
      </c>
      <c r="BF684">
        <f>(1-AP684*AA684/AU684/F684)*100</f>
        <v>27.5109379924086</v>
      </c>
      <c r="BG684">
        <f>(S684-E684/(N684/1.35))</f>
        <v>421.08350050585165</v>
      </c>
      <c r="BH684">
        <f>E684*BF684/100/BG684</f>
        <v>-2.3339005604954698E-3</v>
      </c>
    </row>
    <row r="685" spans="1:60" x14ac:dyDescent="0.25">
      <c r="A685" s="1" t="s">
        <v>9</v>
      </c>
      <c r="B685" s="1" t="s">
        <v>747</v>
      </c>
    </row>
    <row r="686" spans="1:60" x14ac:dyDescent="0.25">
      <c r="A686" s="1" t="s">
        <v>9</v>
      </c>
      <c r="B686" s="1" t="s">
        <v>748</v>
      </c>
    </row>
    <row r="687" spans="1:60" x14ac:dyDescent="0.25">
      <c r="A687" s="1" t="s">
        <v>9</v>
      </c>
      <c r="B687" s="1" t="s">
        <v>749</v>
      </c>
    </row>
    <row r="688" spans="1:60" x14ac:dyDescent="0.25">
      <c r="A688" s="1" t="s">
        <v>9</v>
      </c>
      <c r="B688" s="1" t="s">
        <v>750</v>
      </c>
    </row>
    <row r="689" spans="1:60" x14ac:dyDescent="0.25">
      <c r="A689" s="1" t="s">
        <v>9</v>
      </c>
      <c r="B689" s="1" t="s">
        <v>751</v>
      </c>
    </row>
    <row r="690" spans="1:60" x14ac:dyDescent="0.25">
      <c r="A690" s="1" t="s">
        <v>9</v>
      </c>
      <c r="B690" s="1" t="s">
        <v>752</v>
      </c>
    </row>
    <row r="691" spans="1:60" x14ac:dyDescent="0.25">
      <c r="A691" s="1" t="s">
        <v>9</v>
      </c>
      <c r="B691" s="1" t="s">
        <v>753</v>
      </c>
    </row>
    <row r="692" spans="1:60" x14ac:dyDescent="0.25">
      <c r="A692" s="1" t="s">
        <v>9</v>
      </c>
      <c r="B692" s="1" t="s">
        <v>754</v>
      </c>
    </row>
    <row r="693" spans="1:60" x14ac:dyDescent="0.25">
      <c r="A693" s="1" t="s">
        <v>9</v>
      </c>
      <c r="B693" s="1" t="s">
        <v>755</v>
      </c>
    </row>
    <row r="694" spans="1:60" x14ac:dyDescent="0.25">
      <c r="A694" s="1">
        <v>246</v>
      </c>
      <c r="B694" s="1" t="s">
        <v>756</v>
      </c>
      <c r="C694" s="1">
        <v>24513.499999988824</v>
      </c>
      <c r="D694" s="1">
        <v>1</v>
      </c>
      <c r="E694">
        <f>(R694-S694*(1000-T694)/(1000-U694))*AO694</f>
        <v>-1.9607836309918882</v>
      </c>
      <c r="F694">
        <f>IF(AZ694&lt;&gt;0,1/(1/AZ694-1/N694),0)</f>
        <v>4.5804741797406878E-3</v>
      </c>
      <c r="G694">
        <f>((BC694-AP694/2)*S694-E694)/(BC694+AP694/2)</f>
        <v>1055.7470866276051</v>
      </c>
      <c r="H694">
        <f>AP694*1000</f>
        <v>0.17651195828327113</v>
      </c>
      <c r="I694">
        <f>(AU694-BA694)</f>
        <v>3.769952766249431</v>
      </c>
      <c r="J694">
        <f>(P694+AT694*D694)</f>
        <v>34.176045405224393</v>
      </c>
      <c r="K694" s="1">
        <v>16.590000152587891</v>
      </c>
      <c r="L694">
        <f>(K694*AI694+AJ694)</f>
        <v>2</v>
      </c>
      <c r="M694" s="1">
        <v>0.5</v>
      </c>
      <c r="N694">
        <f>L694*(M694+1)*(M694+1)/(M694*M694+1)</f>
        <v>3.6</v>
      </c>
      <c r="O694" s="1">
        <v>34.983287811279297</v>
      </c>
      <c r="P694" s="1">
        <v>34.154029846191406</v>
      </c>
      <c r="Q694" s="1">
        <v>35.091281890869141</v>
      </c>
      <c r="R694" s="1">
        <v>410.27200317382812</v>
      </c>
      <c r="S694" s="1">
        <v>415.48739624023437</v>
      </c>
      <c r="T694" s="1">
        <v>15.582202911376953</v>
      </c>
      <c r="U694" s="1">
        <v>16.062107086181641</v>
      </c>
      <c r="V694" s="1">
        <v>27.976362228393555</v>
      </c>
      <c r="W694" s="1">
        <v>28.807382583618164</v>
      </c>
      <c r="X694" s="1">
        <v>600.39031982421875</v>
      </c>
      <c r="Y694" s="1">
        <v>0.10476484149694443</v>
      </c>
      <c r="Z694" s="1">
        <v>0.11027877777814865</v>
      </c>
      <c r="AA694" s="1">
        <v>101.21644592285156</v>
      </c>
      <c r="AB694" s="1">
        <v>1.606572151184082</v>
      </c>
      <c r="AC694" s="1">
        <v>-0.18267956376075745</v>
      </c>
      <c r="AD694" s="1">
        <v>3.0386656522750854E-2</v>
      </c>
      <c r="AE694" s="1">
        <v>6.2232557684183121E-3</v>
      </c>
      <c r="AF694" s="1">
        <v>1.9064739346504211E-2</v>
      </c>
      <c r="AG694" s="1">
        <v>6.2307179905474186E-3</v>
      </c>
      <c r="AH694" s="1">
        <v>0.3333333432674408</v>
      </c>
      <c r="AI694" s="1">
        <v>0</v>
      </c>
      <c r="AJ694" s="1">
        <v>2</v>
      </c>
      <c r="AK694" s="1">
        <v>0</v>
      </c>
      <c r="AL694" s="1">
        <v>1</v>
      </c>
      <c r="AM694" s="1">
        <v>0.18999999761581421</v>
      </c>
      <c r="AN694" s="1">
        <v>111115</v>
      </c>
      <c r="AO694">
        <f>X694*0.000001/(K694*0.0001)</f>
        <v>0.36189892362994541</v>
      </c>
      <c r="AP694">
        <f>(U694-T694)/(1000-U694)*AO694</f>
        <v>1.7651195828327111E-4</v>
      </c>
      <c r="AQ694">
        <f>(P694+273.15)</f>
        <v>307.30402984619138</v>
      </c>
      <c r="AR694">
        <f>(O694+273.15)</f>
        <v>308.13328781127927</v>
      </c>
      <c r="AS694">
        <f>(Y694*AK694+Z694*AL694)*AM694</f>
        <v>2.0952967514923149E-2</v>
      </c>
      <c r="AT694">
        <f>((AS694+0.00000010773*(AR694^4-AQ694^4))-AP694*44100)/(L694*0.92*2*29.3+0.00000043092*AQ694^3)</f>
        <v>2.2015559032983325E-2</v>
      </c>
      <c r="AU694">
        <f>0.61365*EXP(17.502*J694/(240.97+J694))</f>
        <v>5.3957021595449861</v>
      </c>
      <c r="AV694">
        <f>AU694*1000/AA694</f>
        <v>53.308551889459324</v>
      </c>
      <c r="AW694">
        <f>(AV694-U694)</f>
        <v>37.246444803277683</v>
      </c>
      <c r="AX694">
        <f>IF(D694,P694,(O694+P694)/2)</f>
        <v>34.154029846191406</v>
      </c>
      <c r="AY694">
        <f>0.61365*EXP(17.502*AX694/(240.97+AX694))</f>
        <v>5.3890880676036845</v>
      </c>
      <c r="AZ694">
        <f>IF(AW694&lt;&gt;0,(1000-(AV694+U694)/2)/AW694*AP694,0)</f>
        <v>4.5746536012124623E-3</v>
      </c>
      <c r="BA694">
        <f>U694*AA694/1000</f>
        <v>1.6257493932955549</v>
      </c>
      <c r="BB694">
        <f>(AY694-BA694)</f>
        <v>3.7633386743081294</v>
      </c>
      <c r="BC694">
        <f>1/(1.6/F694+1.37/N694)</f>
        <v>2.8596808742585252E-3</v>
      </c>
      <c r="BD694">
        <f>G694*AA694*0.001</f>
        <v>106.85896790185109</v>
      </c>
      <c r="BE694">
        <f>G694/S694</f>
        <v>2.5409846271658583</v>
      </c>
      <c r="BF694">
        <f>(1-AP694*AA694/AU694/F694)*100</f>
        <v>27.711900233553809</v>
      </c>
      <c r="BG694">
        <f>(S694-E694/(N694/1.35))</f>
        <v>416.22269010185636</v>
      </c>
      <c r="BH694">
        <f>E694*BF694/100/BG694</f>
        <v>-1.3054800147568948E-3</v>
      </c>
    </row>
    <row r="695" spans="1:60" x14ac:dyDescent="0.25">
      <c r="A695" s="1">
        <v>247</v>
      </c>
      <c r="B695" s="1" t="s">
        <v>757</v>
      </c>
      <c r="C695" s="1">
        <v>24518.99999986589</v>
      </c>
      <c r="D695" s="1">
        <v>1</v>
      </c>
      <c r="E695">
        <f>(R695-S695*(1000-T695)/(1000-U695))*AO695</f>
        <v>-1.9630157319710186</v>
      </c>
      <c r="F695">
        <f>IF(AZ695&lt;&gt;0,1/(1/AZ695-1/N695),0)</f>
        <v>4.6304016575838131E-3</v>
      </c>
      <c r="G695">
        <f>((BC695-AP695/2)*S695-E695)/(BC695+AP695/2)</f>
        <v>1049.5389966551777</v>
      </c>
      <c r="H695">
        <f>AP695*1000</f>
        <v>0.17781845924173528</v>
      </c>
      <c r="I695">
        <f>(AU695-BA695)</f>
        <v>3.7571171867285056</v>
      </c>
      <c r="J695">
        <f>(P695+AT695*D695)</f>
        <v>34.142901023858521</v>
      </c>
      <c r="K695" s="1">
        <v>16.590000152587891</v>
      </c>
      <c r="L695">
        <f>(K695*AI695+AJ695)</f>
        <v>2</v>
      </c>
      <c r="M695" s="1">
        <v>0.5</v>
      </c>
      <c r="N695">
        <f>L695*(M695+1)*(M695+1)/(M695*M695+1)</f>
        <v>3.6</v>
      </c>
      <c r="O695" s="1">
        <v>34.978847503662109</v>
      </c>
      <c r="P695" s="1">
        <v>34.118083953857422</v>
      </c>
      <c r="Q695" s="1">
        <v>35.097743988037109</v>
      </c>
      <c r="R695" s="1">
        <v>410.3265380859375</v>
      </c>
      <c r="S695" s="1">
        <v>415.546630859375</v>
      </c>
      <c r="T695" s="1">
        <v>15.607027053833008</v>
      </c>
      <c r="U695" s="1">
        <v>16.090475082397461</v>
      </c>
      <c r="V695" s="1">
        <v>28.027875900268555</v>
      </c>
      <c r="W695" s="1">
        <v>28.86271858215332</v>
      </c>
      <c r="X695" s="1">
        <v>600.38330078125</v>
      </c>
      <c r="Y695" s="1">
        <v>0.11050096899271011</v>
      </c>
      <c r="Z695" s="1">
        <v>0.11631681025028229</v>
      </c>
      <c r="AA695" s="1">
        <v>101.21703338623047</v>
      </c>
      <c r="AB695" s="1">
        <v>1.606572151184082</v>
      </c>
      <c r="AC695" s="1">
        <v>-0.18267956376075745</v>
      </c>
      <c r="AD695" s="1">
        <v>3.0386656522750854E-2</v>
      </c>
      <c r="AE695" s="1">
        <v>6.2232557684183121E-3</v>
      </c>
      <c r="AF695" s="1">
        <v>1.9064739346504211E-2</v>
      </c>
      <c r="AG695" s="1">
        <v>6.2307179905474186E-3</v>
      </c>
      <c r="AH695" s="1">
        <v>1</v>
      </c>
      <c r="AI695" s="1">
        <v>0</v>
      </c>
      <c r="AJ695" s="1">
        <v>2</v>
      </c>
      <c r="AK695" s="1">
        <v>0</v>
      </c>
      <c r="AL695" s="1">
        <v>1</v>
      </c>
      <c r="AM695" s="1">
        <v>0.18999999761581421</v>
      </c>
      <c r="AN695" s="1">
        <v>111115</v>
      </c>
      <c r="AO695">
        <f>X695*0.000001/(K695*0.0001)</f>
        <v>0.36189469274211883</v>
      </c>
      <c r="AP695">
        <f>(U695-T695)/(1000-U695)*AO695</f>
        <v>1.7781845924173529E-4</v>
      </c>
      <c r="AQ695">
        <f>(P695+273.15)</f>
        <v>307.2680839538574</v>
      </c>
      <c r="AR695">
        <f>(O695+273.15)</f>
        <v>308.12884750366209</v>
      </c>
      <c r="AS695">
        <f>(Y695*AK695+Z695*AL695)*AM695</f>
        <v>2.2100193670232748E-2</v>
      </c>
      <c r="AT695">
        <f>((AS695+0.00000010773*(AR695^4-AQ695^4))-AP695*44100)/(L695*0.92*2*29.3+0.00000043092*AQ695^3)</f>
        <v>2.4817070001100651E-2</v>
      </c>
      <c r="AU695">
        <f>0.61365*EXP(17.502*J695/(240.97+J695))</f>
        <v>5.3857473403438387</v>
      </c>
      <c r="AV695">
        <f>AU695*1000/AA695</f>
        <v>53.209891262002884</v>
      </c>
      <c r="AW695">
        <f>(AV695-U695)</f>
        <v>37.119416179605423</v>
      </c>
      <c r="AX695">
        <f>IF(D695,P695,(O695+P695)/2)</f>
        <v>34.118083953857422</v>
      </c>
      <c r="AY695">
        <f>0.61365*EXP(17.502*AX695/(240.97+AX695))</f>
        <v>5.378304064290524</v>
      </c>
      <c r="AZ695">
        <f>IF(AW695&lt;&gt;0,(1000-(AV695+U695)/2)/AW695*AP695,0)</f>
        <v>4.6244535804936641E-3</v>
      </c>
      <c r="BA695">
        <f>U695*AA695/1000</f>
        <v>1.6286301536153334</v>
      </c>
      <c r="BB695">
        <f>(AY695-BA695)</f>
        <v>3.7496739106751908</v>
      </c>
      <c r="BC695">
        <f>1/(1.6/F695+1.37/N695)</f>
        <v>2.8908172974600002E-3</v>
      </c>
      <c r="BD695">
        <f>G695*AA695*0.001</f>
        <v>106.23122366459795</v>
      </c>
      <c r="BE695">
        <f>G695/S695</f>
        <v>2.5256828445093369</v>
      </c>
      <c r="BF695">
        <f>(1-AP695*AA695/AU695/F695)*100</f>
        <v>27.828487562533411</v>
      </c>
      <c r="BG695">
        <f>(S695-E695/(N695/1.35))</f>
        <v>416.28276175886413</v>
      </c>
      <c r="BH695">
        <f>E695*BF695/100/BG695</f>
        <v>-1.3122753066065361E-3</v>
      </c>
    </row>
    <row r="696" spans="1:60" x14ac:dyDescent="0.25">
      <c r="A696" s="1">
        <v>248</v>
      </c>
      <c r="B696" s="1" t="s">
        <v>758</v>
      </c>
      <c r="C696" s="1">
        <v>24523.999999754131</v>
      </c>
      <c r="D696" s="1">
        <v>1</v>
      </c>
      <c r="E696">
        <f>(R696-S696*(1000-T696)/(1000-U696))*AO696</f>
        <v>-2.0839823113901077</v>
      </c>
      <c r="F696">
        <f>IF(AZ696&lt;&gt;0,1/(1/AZ696-1/N696),0)</f>
        <v>4.841074888232739E-3</v>
      </c>
      <c r="G696">
        <f>((BC696-AP696/2)*S696-E696)/(BC696+AP696/2)</f>
        <v>1059.8653643725374</v>
      </c>
      <c r="H696">
        <f>AP696*1000</f>
        <v>0.1854458133293389</v>
      </c>
      <c r="I696">
        <f>(AU696-BA696)</f>
        <v>3.7480881020806756</v>
      </c>
      <c r="J696">
        <f>(P696+AT696*D696)</f>
        <v>34.11825951503522</v>
      </c>
      <c r="K696" s="1">
        <v>16.590000152587891</v>
      </c>
      <c r="L696">
        <f>(K696*AI696+AJ696)</f>
        <v>2</v>
      </c>
      <c r="M696" s="1">
        <v>0.5</v>
      </c>
      <c r="N696">
        <f>L696*(M696+1)*(M696+1)/(M696*M696+1)</f>
        <v>3.6</v>
      </c>
      <c r="O696" s="1">
        <v>34.9744873046875</v>
      </c>
      <c r="P696" s="1">
        <v>34.094226837158203</v>
      </c>
      <c r="Q696" s="1">
        <v>35.093528747558594</v>
      </c>
      <c r="R696" s="1">
        <v>410.02737426757812</v>
      </c>
      <c r="S696" s="1">
        <v>415.57293701171875</v>
      </c>
      <c r="T696" s="1">
        <v>15.602493286132813</v>
      </c>
      <c r="U696" s="1">
        <v>16.106668472290039</v>
      </c>
      <c r="V696" s="1">
        <v>27.998432159423828</v>
      </c>
      <c r="W696" s="1">
        <v>28.897552490234375</v>
      </c>
      <c r="X696" s="1">
        <v>600.38519287109375</v>
      </c>
      <c r="Y696" s="1">
        <v>0.10387016832828522</v>
      </c>
      <c r="Z696" s="1">
        <v>0.10933701694011688</v>
      </c>
      <c r="AA696" s="1">
        <v>101.21699523925781</v>
      </c>
      <c r="AB696" s="1">
        <v>1.606572151184082</v>
      </c>
      <c r="AC696" s="1">
        <v>-0.18267956376075745</v>
      </c>
      <c r="AD696" s="1">
        <v>3.0386656522750854E-2</v>
      </c>
      <c r="AE696" s="1">
        <v>6.2232557684183121E-3</v>
      </c>
      <c r="AF696" s="1">
        <v>1.9064739346504211E-2</v>
      </c>
      <c r="AG696" s="1">
        <v>6.2307179905474186E-3</v>
      </c>
      <c r="AH696" s="1">
        <v>1</v>
      </c>
      <c r="AI696" s="1">
        <v>0</v>
      </c>
      <c r="AJ696" s="1">
        <v>2</v>
      </c>
      <c r="AK696" s="1">
        <v>0</v>
      </c>
      <c r="AL696" s="1">
        <v>1</v>
      </c>
      <c r="AM696" s="1">
        <v>0.18999999761581421</v>
      </c>
      <c r="AN696" s="1">
        <v>111115</v>
      </c>
      <c r="AO696">
        <f>X696*0.000001/(K696*0.0001)</f>
        <v>0.36189583324231556</v>
      </c>
      <c r="AP696">
        <f>(U696-T696)/(1000-U696)*AO696</f>
        <v>1.8544581332933889E-4</v>
      </c>
      <c r="AQ696">
        <f>(P696+273.15)</f>
        <v>307.24422683715818</v>
      </c>
      <c r="AR696">
        <f>(O696+273.15)</f>
        <v>308.12448730468748</v>
      </c>
      <c r="AS696">
        <f>(Y696*AK696+Z696*AL696)*AM696</f>
        <v>2.0774032957942445E-2</v>
      </c>
      <c r="AT696">
        <f>((AS696+0.00000010773*(AR696^4-AQ696^4))-AP696*44100)/(L696*0.92*2*29.3+0.00000043092*AQ696^3)</f>
        <v>2.4032677877020143E-2</v>
      </c>
      <c r="AU696">
        <f>0.61365*EXP(17.502*J696/(240.97+J696))</f>
        <v>5.3783566881607605</v>
      </c>
      <c r="AV696">
        <f>AU696*1000/AA696</f>
        <v>53.13689341841598</v>
      </c>
      <c r="AW696">
        <f>(AV696-U696)</f>
        <v>37.030224946125941</v>
      </c>
      <c r="AX696">
        <f>IF(D696,P696,(O696+P696)/2)</f>
        <v>34.094226837158203</v>
      </c>
      <c r="AY696">
        <f>0.61365*EXP(17.502*AX696/(240.97+AX696))</f>
        <v>5.3711571370922107</v>
      </c>
      <c r="AZ696">
        <f>IF(AW696&lt;&gt;0,(1000-(AV696+U696)/2)/AW696*AP696,0)</f>
        <v>4.8345736290685733E-3</v>
      </c>
      <c r="BA696">
        <f>U696*AA696/1000</f>
        <v>1.6302685860800847</v>
      </c>
      <c r="BB696">
        <f>(AY696-BA696)</f>
        <v>3.7408885510121257</v>
      </c>
      <c r="BC696">
        <f>1/(1.6/F696+1.37/N696)</f>
        <v>3.0221919438933801E-3</v>
      </c>
      <c r="BD696">
        <f>G696*AA696*0.001</f>
        <v>107.27638753994937</v>
      </c>
      <c r="BE696">
        <f>G696/S696</f>
        <v>2.5503714750863344</v>
      </c>
      <c r="BF696">
        <f>(1-AP696*AA696/AU696/F696)*100</f>
        <v>27.90932834893146</v>
      </c>
      <c r="BG696">
        <f>(S696-E696/(N696/1.35))</f>
        <v>416.35443037849006</v>
      </c>
      <c r="BH696">
        <f>E696*BF696/100/BG696</f>
        <v>-1.396947945265733E-3</v>
      </c>
    </row>
    <row r="697" spans="1:60" x14ac:dyDescent="0.25">
      <c r="A697" s="1">
        <v>249</v>
      </c>
      <c r="B697" s="1" t="s">
        <v>759</v>
      </c>
      <c r="C697" s="1">
        <v>24528.999999642372</v>
      </c>
      <c r="D697" s="1">
        <v>1</v>
      </c>
      <c r="E697">
        <f>(R697-S697*(1000-T697)/(1000-U697))*AO697</f>
        <v>-2.1495983841182715</v>
      </c>
      <c r="F697">
        <f>IF(AZ697&lt;&gt;0,1/(1/AZ697-1/N697),0)</f>
        <v>4.8673117229684265E-3</v>
      </c>
      <c r="G697">
        <f>((BC697-AP697/2)*S697-E697)/(BC697+AP697/2)</f>
        <v>1077.2218470606194</v>
      </c>
      <c r="H697">
        <f>AP697*1000</f>
        <v>0.18630822194539454</v>
      </c>
      <c r="I697">
        <f>(AU697-BA697)</f>
        <v>3.7452838839367266</v>
      </c>
      <c r="J697">
        <f>(P697+AT697*D697)</f>
        <v>34.110863578791694</v>
      </c>
      <c r="K697" s="1">
        <v>16.590000152587891</v>
      </c>
      <c r="L697">
        <f>(K697*AI697+AJ697)</f>
        <v>2</v>
      </c>
      <c r="M697" s="1">
        <v>0.5</v>
      </c>
      <c r="N697">
        <f>L697*(M697+1)*(M697+1)/(M697*M697+1)</f>
        <v>3.6</v>
      </c>
      <c r="O697" s="1">
        <v>34.971572875976562</v>
      </c>
      <c r="P697" s="1">
        <v>34.086711883544922</v>
      </c>
      <c r="Q697" s="1">
        <v>35.079933166503906</v>
      </c>
      <c r="R697" s="1">
        <v>409.81851196289062</v>
      </c>
      <c r="S697" s="1">
        <v>415.54452514648437</v>
      </c>
      <c r="T697" s="1">
        <v>15.605928421020508</v>
      </c>
      <c r="U697" s="1">
        <v>16.112455368041992</v>
      </c>
      <c r="V697" s="1">
        <v>28.008502960205078</v>
      </c>
      <c r="W697" s="1">
        <v>28.914379119873047</v>
      </c>
      <c r="X697" s="1">
        <v>600.37322998046875</v>
      </c>
      <c r="Y697" s="1">
        <v>7.9615525901317596E-2</v>
      </c>
      <c r="Z697" s="1">
        <v>8.380582183599472E-2</v>
      </c>
      <c r="AA697" s="1">
        <v>101.21711730957031</v>
      </c>
      <c r="AB697" s="1">
        <v>1.606572151184082</v>
      </c>
      <c r="AC697" s="1">
        <v>-0.18267956376075745</v>
      </c>
      <c r="AD697" s="1">
        <v>3.0386656522750854E-2</v>
      </c>
      <c r="AE697" s="1">
        <v>6.2232557684183121E-3</v>
      </c>
      <c r="AF697" s="1">
        <v>1.9064739346504211E-2</v>
      </c>
      <c r="AG697" s="1">
        <v>6.2307179905474186E-3</v>
      </c>
      <c r="AH697" s="1">
        <v>1</v>
      </c>
      <c r="AI697" s="1">
        <v>0</v>
      </c>
      <c r="AJ697" s="1">
        <v>2</v>
      </c>
      <c r="AK697" s="1">
        <v>0</v>
      </c>
      <c r="AL697" s="1">
        <v>1</v>
      </c>
      <c r="AM697" s="1">
        <v>0.18999999761581421</v>
      </c>
      <c r="AN697" s="1">
        <v>111115</v>
      </c>
      <c r="AO697">
        <f>X697*0.000001/(K697*0.0001)</f>
        <v>0.36188862233784602</v>
      </c>
      <c r="AP697">
        <f>(U697-T697)/(1000-U697)*AO697</f>
        <v>1.8630822194539454E-4</v>
      </c>
      <c r="AQ697">
        <f>(P697+273.15)</f>
        <v>307.2367118835449</v>
      </c>
      <c r="AR697">
        <f>(O697+273.15)</f>
        <v>308.12157287597654</v>
      </c>
      <c r="AS697">
        <f>(Y697*AK697+Z697*AL697)*AM697</f>
        <v>1.5923105949030347E-2</v>
      </c>
      <c r="AT697">
        <f>((AS697+0.00000010773*(AR697^4-AQ697^4))-AP697*44100)/(L697*0.92*2*29.3+0.00000043092*AQ697^3)</f>
        <v>2.4151695246771507E-2</v>
      </c>
      <c r="AU697">
        <f>0.61365*EXP(17.502*J697/(240.97+J697))</f>
        <v>5.3761401690690489</v>
      </c>
      <c r="AV697">
        <f>AU697*1000/AA697</f>
        <v>53.114930675473033</v>
      </c>
      <c r="AW697">
        <f>(AV697-U697)</f>
        <v>37.002475307431041</v>
      </c>
      <c r="AX697">
        <f>IF(D697,P697,(O697+P697)/2)</f>
        <v>34.086711883544922</v>
      </c>
      <c r="AY697">
        <f>0.61365*EXP(17.502*AX697/(240.97+AX697))</f>
        <v>5.3689075775216395</v>
      </c>
      <c r="AZ697">
        <f>IF(AW697&lt;&gt;0,(1000-(AV697+U697)/2)/AW697*AP697,0)</f>
        <v>4.8607398518397717E-3</v>
      </c>
      <c r="BA697">
        <f>U697*AA697/1000</f>
        <v>1.6308562851323223</v>
      </c>
      <c r="BB697">
        <f>(AY697-BA697)</f>
        <v>3.7380512923893172</v>
      </c>
      <c r="BC697">
        <f>1/(1.6/F697+1.37/N697)</f>
        <v>3.0385521661966293E-3</v>
      </c>
      <c r="BD697">
        <f>G697*AA697*0.001</f>
        <v>109.03329006236673</v>
      </c>
      <c r="BE697">
        <f>G697/S697</f>
        <v>2.5923138962807557</v>
      </c>
      <c r="BF697">
        <f>(1-AP697*AA697/AU697/F697)*100</f>
        <v>27.9346930182355</v>
      </c>
      <c r="BG697">
        <f>(S697-E697/(N697/1.35))</f>
        <v>416.35062454052871</v>
      </c>
      <c r="BH697">
        <f>E697*BF697/100/BG697</f>
        <v>-1.4422548552462595E-3</v>
      </c>
    </row>
    <row r="698" spans="1:60" x14ac:dyDescent="0.25">
      <c r="A698" s="1">
        <v>250</v>
      </c>
      <c r="B698" s="1" t="s">
        <v>760</v>
      </c>
      <c r="C698" s="1">
        <v>24534.499999519438</v>
      </c>
      <c r="D698" s="1">
        <v>1</v>
      </c>
      <c r="E698">
        <f>(R698-S698*(1000-T698)/(1000-U698))*AO698</f>
        <v>-2.1616464257297006</v>
      </c>
      <c r="F698">
        <f>IF(AZ698&lt;&gt;0,1/(1/AZ698-1/N698),0)</f>
        <v>4.8930478302608308E-3</v>
      </c>
      <c r="G698">
        <f>((BC698-AP698/2)*S698-E698)/(BC698+AP698/2)</f>
        <v>1077.4244360932485</v>
      </c>
      <c r="H698">
        <f>AP698*1000</f>
        <v>0.18717402313510514</v>
      </c>
      <c r="I698">
        <f>(AU698-BA698)</f>
        <v>3.7429488914377966</v>
      </c>
      <c r="J698">
        <f>(P698+AT698*D698)</f>
        <v>34.104787135945166</v>
      </c>
      <c r="K698" s="1">
        <v>16.590000152587891</v>
      </c>
      <c r="L698">
        <f>(K698*AI698+AJ698)</f>
        <v>2</v>
      </c>
      <c r="M698" s="1">
        <v>0.5</v>
      </c>
      <c r="N698">
        <f>L698*(M698+1)*(M698+1)/(M698*M698+1)</f>
        <v>3.6</v>
      </c>
      <c r="O698" s="1">
        <v>34.964710235595703</v>
      </c>
      <c r="P698" s="1">
        <v>34.081066131591797</v>
      </c>
      <c r="Q698" s="1">
        <v>35.073989868164063</v>
      </c>
      <c r="R698" s="1">
        <v>409.73703002929687</v>
      </c>
      <c r="S698" s="1">
        <v>415.495361328125</v>
      </c>
      <c r="T698" s="1">
        <v>15.608664512634277</v>
      </c>
      <c r="U698" s="1">
        <v>16.117542266845703</v>
      </c>
      <c r="V698" s="1">
        <v>28.022171020507813</v>
      </c>
      <c r="W698" s="1">
        <v>28.934852600097656</v>
      </c>
      <c r="X698" s="1">
        <v>600.373779296875</v>
      </c>
      <c r="Y698" s="1">
        <v>9.1086670756340027E-2</v>
      </c>
      <c r="Z698" s="1">
        <v>9.5880709588527679E-2</v>
      </c>
      <c r="AA698" s="1">
        <v>101.21709442138672</v>
      </c>
      <c r="AB698" s="1">
        <v>1.606572151184082</v>
      </c>
      <c r="AC698" s="1">
        <v>-0.18267956376075745</v>
      </c>
      <c r="AD698" s="1">
        <v>3.0386656522750854E-2</v>
      </c>
      <c r="AE698" s="1">
        <v>6.2232557684183121E-3</v>
      </c>
      <c r="AF698" s="1">
        <v>1.9064739346504211E-2</v>
      </c>
      <c r="AG698" s="1">
        <v>6.2307179905474186E-3</v>
      </c>
      <c r="AH698" s="1">
        <v>1</v>
      </c>
      <c r="AI698" s="1">
        <v>0</v>
      </c>
      <c r="AJ698" s="1">
        <v>2</v>
      </c>
      <c r="AK698" s="1">
        <v>0</v>
      </c>
      <c r="AL698" s="1">
        <v>1</v>
      </c>
      <c r="AM698" s="1">
        <v>0.18999999761581421</v>
      </c>
      <c r="AN698" s="1">
        <v>111115</v>
      </c>
      <c r="AO698">
        <f>X698*0.000001/(K698*0.0001)</f>
        <v>0.36188895345080635</v>
      </c>
      <c r="AP698">
        <f>(U698-T698)/(1000-U698)*AO698</f>
        <v>1.8717402313510515E-4</v>
      </c>
      <c r="AQ698">
        <f>(P698+273.15)</f>
        <v>307.23106613159177</v>
      </c>
      <c r="AR698">
        <f>(O698+273.15)</f>
        <v>308.11471023559568</v>
      </c>
      <c r="AS698">
        <f>(Y698*AK698+Z698*AL698)*AM698</f>
        <v>1.8217334593222834E-2</v>
      </c>
      <c r="AT698">
        <f>((AS698+0.00000010773*(AR698^4-AQ698^4))-AP698*44100)/(L698*0.92*2*29.3+0.00000043092*AQ698^3)</f>
        <v>2.3721004353367967E-2</v>
      </c>
      <c r="AU698">
        <f>0.61365*EXP(17.502*J698/(240.97+J698))</f>
        <v>5.3743196889018092</v>
      </c>
      <c r="AV698">
        <f>AU698*1000/AA698</f>
        <v>53.096956790000874</v>
      </c>
      <c r="AW698">
        <f>(AV698-U698)</f>
        <v>36.979414523155171</v>
      </c>
      <c r="AX698">
        <f>IF(D698,P698,(O698+P698)/2)</f>
        <v>34.081066131591797</v>
      </c>
      <c r="AY698">
        <f>0.61365*EXP(17.502*AX698/(240.97+AX698))</f>
        <v>5.3672180920632497</v>
      </c>
      <c r="AZ698">
        <f>IF(AW698&lt;&gt;0,(1000-(AV698+U698)/2)/AW698*AP698,0)</f>
        <v>4.8864063247427598E-3</v>
      </c>
      <c r="BA698">
        <f>U698*AA698/1000</f>
        <v>1.6313707974640128</v>
      </c>
      <c r="BB698">
        <f>(AY698-BA698)</f>
        <v>3.7358472945992371</v>
      </c>
      <c r="BC698">
        <f>1/(1.6/F698+1.37/N698)</f>
        <v>3.0545999570972949E-3</v>
      </c>
      <c r="BD698">
        <f>G698*AA698*0.001</f>
        <v>109.05377087995967</v>
      </c>
      <c r="BE698">
        <f>G698/S698</f>
        <v>2.5931082182224046</v>
      </c>
      <c r="BF698">
        <f>(1-AP698*AA698/AU698/F698)*100</f>
        <v>27.956221287150353</v>
      </c>
      <c r="BG698">
        <f>(S698-E698/(N698/1.35))</f>
        <v>416.30597873777361</v>
      </c>
      <c r="BH698">
        <f>E698*BF698/100/BG698</f>
        <v>-1.4516117689566553E-3</v>
      </c>
    </row>
    <row r="699" spans="1:60" x14ac:dyDescent="0.25">
      <c r="A699" s="1" t="s">
        <v>9</v>
      </c>
      <c r="B699" s="1" t="s">
        <v>761</v>
      </c>
    </row>
    <row r="700" spans="1:60" x14ac:dyDescent="0.25">
      <c r="A700" s="1" t="s">
        <v>9</v>
      </c>
      <c r="B700" s="1" t="s">
        <v>762</v>
      </c>
    </row>
    <row r="701" spans="1:60" x14ac:dyDescent="0.25">
      <c r="A701" s="1" t="s">
        <v>9</v>
      </c>
      <c r="B701" s="1" t="s">
        <v>763</v>
      </c>
    </row>
    <row r="702" spans="1:60" x14ac:dyDescent="0.25">
      <c r="A702" s="1" t="s">
        <v>9</v>
      </c>
      <c r="B702" s="1" t="s">
        <v>764</v>
      </c>
    </row>
    <row r="703" spans="1:60" x14ac:dyDescent="0.25">
      <c r="A703" s="1" t="s">
        <v>9</v>
      </c>
      <c r="B703" s="1" t="s">
        <v>765</v>
      </c>
    </row>
    <row r="704" spans="1:60" x14ac:dyDescent="0.25">
      <c r="A704" s="1" t="s">
        <v>9</v>
      </c>
      <c r="B704" s="1" t="s">
        <v>766</v>
      </c>
    </row>
    <row r="705" spans="1:60" x14ac:dyDescent="0.25">
      <c r="A705" s="1" t="s">
        <v>9</v>
      </c>
      <c r="B705" s="1" t="s">
        <v>767</v>
      </c>
    </row>
    <row r="706" spans="1:60" x14ac:dyDescent="0.25">
      <c r="A706" s="1" t="s">
        <v>9</v>
      </c>
      <c r="B706" s="1" t="s">
        <v>768</v>
      </c>
    </row>
    <row r="707" spans="1:60" x14ac:dyDescent="0.25">
      <c r="A707" s="1" t="s">
        <v>9</v>
      </c>
      <c r="B707" s="1" t="s">
        <v>769</v>
      </c>
    </row>
    <row r="708" spans="1:60" x14ac:dyDescent="0.25">
      <c r="A708" s="1" t="s">
        <v>9</v>
      </c>
      <c r="B708" s="1" t="s">
        <v>770</v>
      </c>
    </row>
    <row r="709" spans="1:60" x14ac:dyDescent="0.25">
      <c r="A709" s="1" t="s">
        <v>9</v>
      </c>
      <c r="B709" s="1" t="s">
        <v>771</v>
      </c>
    </row>
    <row r="710" spans="1:60" x14ac:dyDescent="0.25">
      <c r="A710" s="1">
        <v>251</v>
      </c>
      <c r="B710" s="1" t="s">
        <v>772</v>
      </c>
      <c r="C710" s="1">
        <v>25682.499999988824</v>
      </c>
      <c r="D710" s="1">
        <v>1</v>
      </c>
      <c r="E710">
        <f>(R710-S710*(1000-T710)/(1000-U710))*AO710</f>
        <v>-2.3915818560812938</v>
      </c>
      <c r="F710">
        <f>IF(AZ710&lt;&gt;0,1/(1/AZ710-1/N710),0)</f>
        <v>5.2872162148292819E-3</v>
      </c>
      <c r="G710">
        <f>((BC710-AP710/2)*S710-E710)/(BC710+AP710/2)</f>
        <v>1084.5194064172972</v>
      </c>
      <c r="H710">
        <f>AP710*1000</f>
        <v>0.24740007040916634</v>
      </c>
      <c r="I710">
        <f>(AU710-BA710)</f>
        <v>4.5353864937922488</v>
      </c>
      <c r="J710">
        <f>(P710+AT710*D710)</f>
        <v>38.051574410694464</v>
      </c>
      <c r="K710" s="1">
        <v>15.529999732971191</v>
      </c>
      <c r="L710">
        <f>(K710*AI710+AJ710)</f>
        <v>2</v>
      </c>
      <c r="M710" s="1">
        <v>0.5</v>
      </c>
      <c r="N710">
        <f>L710*(M710+1)*(M710+1)/(M710*M710+1)</f>
        <v>3.6</v>
      </c>
      <c r="O710" s="1">
        <v>39.6351318359375</v>
      </c>
      <c r="P710" s="1">
        <v>37.960254669189453</v>
      </c>
      <c r="Q710" s="1">
        <v>40.065872192382812</v>
      </c>
      <c r="R710" s="1">
        <v>410.20230102539062</v>
      </c>
      <c r="S710" s="1">
        <v>416.121826171875</v>
      </c>
      <c r="T710" s="1">
        <v>20.526630401611328</v>
      </c>
      <c r="U710" s="1">
        <v>21.152992248535156</v>
      </c>
      <c r="V710" s="1">
        <v>28.600034713745117</v>
      </c>
      <c r="W710" s="1">
        <v>29.438411712646484</v>
      </c>
      <c r="X710" s="1">
        <v>600.42779541015625</v>
      </c>
      <c r="Y710" s="1">
        <v>0.16242977976799011</v>
      </c>
      <c r="Z710" s="1">
        <v>0.17097871005535126</v>
      </c>
      <c r="AA710" s="1">
        <v>101.19235229492187</v>
      </c>
      <c r="AB710" s="1">
        <v>1.6674669981002808</v>
      </c>
      <c r="AC710" s="1">
        <v>-0.28702756762504578</v>
      </c>
      <c r="AD710" s="1">
        <v>1.5456910245120525E-2</v>
      </c>
      <c r="AE710" s="1">
        <v>7.3181856423616409E-3</v>
      </c>
      <c r="AF710" s="1">
        <v>1.2723802588880062E-2</v>
      </c>
      <c r="AG710" s="1">
        <v>6.3156215474009514E-3</v>
      </c>
      <c r="AH710" s="1">
        <v>0.66666668653488159</v>
      </c>
      <c r="AI710" s="1">
        <v>0</v>
      </c>
      <c r="AJ710" s="1">
        <v>2</v>
      </c>
      <c r="AK710" s="1">
        <v>0</v>
      </c>
      <c r="AL710" s="1">
        <v>1</v>
      </c>
      <c r="AM710" s="1">
        <v>0.18999999761581421</v>
      </c>
      <c r="AN710" s="1">
        <v>111115</v>
      </c>
      <c r="AO710">
        <f>X710*0.000001/(K710*0.0001)</f>
        <v>0.38662447246242332</v>
      </c>
      <c r="AP710">
        <f>(U710-T710)/(1000-U710)*AO710</f>
        <v>2.4740007040916634E-4</v>
      </c>
      <c r="AQ710">
        <f>(P710+273.15)</f>
        <v>311.11025466918943</v>
      </c>
      <c r="AR710">
        <f>(O710+273.15)</f>
        <v>312.78513183593748</v>
      </c>
      <c r="AS710">
        <f>(Y710*AK710+Z710*AL710)*AM710</f>
        <v>3.2485954502871728E-2</v>
      </c>
      <c r="AT710">
        <f>((AS710+0.00000010773*(AR710^4-AQ710^4))-AP710*44100)/(L710*0.92*2*29.3+0.00000043092*AQ710^3)</f>
        <v>9.1319741505010474E-2</v>
      </c>
      <c r="AU710">
        <f>0.61365*EXP(17.502*J710/(240.97+J710))</f>
        <v>6.6759075374977703</v>
      </c>
      <c r="AV710">
        <f>AU710*1000/AA710</f>
        <v>65.972451337439523</v>
      </c>
      <c r="AW710">
        <f>(AV710-U710)</f>
        <v>44.819459088904367</v>
      </c>
      <c r="AX710">
        <f>IF(D710,P710,(O710+P710)/2)</f>
        <v>37.960254669189453</v>
      </c>
      <c r="AY710">
        <f>0.61365*EXP(17.502*AX710/(240.97+AX710))</f>
        <v>6.642952781173606</v>
      </c>
      <c r="AZ710">
        <f>IF(AW710&lt;&gt;0,(1000-(AV710+U710)/2)/AW710*AP710,0)</f>
        <v>5.2794624205749355E-3</v>
      </c>
      <c r="BA710">
        <f>U710*AA710/1000</f>
        <v>2.1405210437055211</v>
      </c>
      <c r="BB710">
        <f>(AY710-BA710)</f>
        <v>4.5024317374680844</v>
      </c>
      <c r="BC710">
        <f>1/(1.6/F710+1.37/N710)</f>
        <v>3.3003597678653816E-3</v>
      </c>
      <c r="BD710">
        <f>G710*AA710*0.001</f>
        <v>109.74506984485869</v>
      </c>
      <c r="BE710">
        <f>G710/S710</f>
        <v>2.606254558657414</v>
      </c>
      <c r="BF710">
        <f>(1-AP710*AA710/AU710/F710)*100</f>
        <v>29.073239126056137</v>
      </c>
      <c r="BG710">
        <f>(S710-E710/(N710/1.35))</f>
        <v>417.01866936790549</v>
      </c>
      <c r="BH710">
        <f>E710*BF710/100/BG710</f>
        <v>-1.6673361721857691E-3</v>
      </c>
    </row>
    <row r="711" spans="1:60" x14ac:dyDescent="0.25">
      <c r="A711" s="1">
        <v>252</v>
      </c>
      <c r="B711" s="1" t="s">
        <v>773</v>
      </c>
      <c r="C711" s="1">
        <v>25687.99999986589</v>
      </c>
      <c r="D711" s="1">
        <v>1</v>
      </c>
      <c r="E711">
        <f>(R711-S711*(1000-T711)/(1000-U711))*AO711</f>
        <v>-2.438871627794378</v>
      </c>
      <c r="F711">
        <f>IF(AZ711&lt;&gt;0,1/(1/AZ711-1/N711),0)</f>
        <v>5.5884785694485985E-3</v>
      </c>
      <c r="G711">
        <f>((BC711-AP711/2)*S711-E711)/(BC711+AP711/2)</f>
        <v>1060.1909154806242</v>
      </c>
      <c r="H711">
        <f>AP711*1000</f>
        <v>0.26042035923759732</v>
      </c>
      <c r="I711">
        <f>(AU711-BA711)</f>
        <v>4.517325611322228</v>
      </c>
      <c r="J711">
        <f>(P711+AT711*D711)</f>
        <v>38.012248902314454</v>
      </c>
      <c r="K711" s="1">
        <v>15.529999732971191</v>
      </c>
      <c r="L711">
        <f>(K711*AI711+AJ711)</f>
        <v>2</v>
      </c>
      <c r="M711" s="1">
        <v>0.5</v>
      </c>
      <c r="N711">
        <f>L711*(M711+1)*(M711+1)/(M711*M711+1)</f>
        <v>3.6</v>
      </c>
      <c r="O711" s="1">
        <v>39.622394561767578</v>
      </c>
      <c r="P711" s="1">
        <v>37.923072814941406</v>
      </c>
      <c r="Q711" s="1">
        <v>40.053253173828125</v>
      </c>
      <c r="R711" s="1">
        <v>410.08709716796875</v>
      </c>
      <c r="S711" s="1">
        <v>416.114990234375</v>
      </c>
      <c r="T711" s="1">
        <v>20.53179931640625</v>
      </c>
      <c r="U711" s="1">
        <v>21.191106796264648</v>
      </c>
      <c r="V711" s="1">
        <v>28.627439498901367</v>
      </c>
      <c r="W711" s="1">
        <v>29.508527755737305</v>
      </c>
      <c r="X711" s="1">
        <v>600.42156982421875</v>
      </c>
      <c r="Y711" s="1">
        <v>0.16440249979496002</v>
      </c>
      <c r="Z711" s="1">
        <v>0.17305527627468109</v>
      </c>
      <c r="AA711" s="1">
        <v>101.19212341308594</v>
      </c>
      <c r="AB711" s="1">
        <v>1.6674669981002808</v>
      </c>
      <c r="AC711" s="1">
        <v>-0.28702756762504578</v>
      </c>
      <c r="AD711" s="1">
        <v>1.5456910245120525E-2</v>
      </c>
      <c r="AE711" s="1">
        <v>7.3181856423616409E-3</v>
      </c>
      <c r="AF711" s="1">
        <v>1.2723802588880062E-2</v>
      </c>
      <c r="AG711" s="1">
        <v>6.3156215474009514E-3</v>
      </c>
      <c r="AH711" s="1">
        <v>1</v>
      </c>
      <c r="AI711" s="1">
        <v>0</v>
      </c>
      <c r="AJ711" s="1">
        <v>2</v>
      </c>
      <c r="AK711" s="1">
        <v>0</v>
      </c>
      <c r="AL711" s="1">
        <v>1</v>
      </c>
      <c r="AM711" s="1">
        <v>0.18999999761581421</v>
      </c>
      <c r="AN711" s="1">
        <v>111115</v>
      </c>
      <c r="AO711">
        <f>X711*0.000001/(K711*0.0001)</f>
        <v>0.38662046371416542</v>
      </c>
      <c r="AP711">
        <f>(U711-T711)/(1000-U711)*AO711</f>
        <v>2.6042035923759733E-4</v>
      </c>
      <c r="AQ711">
        <f>(P711+273.15)</f>
        <v>311.07307281494138</v>
      </c>
      <c r="AR711">
        <f>(O711+273.15)</f>
        <v>312.77239456176756</v>
      </c>
      <c r="AS711">
        <f>(Y711*AK711+Z711*AL711)*AM711</f>
        <v>3.2880502079593477E-2</v>
      </c>
      <c r="AT711">
        <f>((AS711+0.00000010773*(AR711^4-AQ711^4))-AP711*44100)/(L711*0.92*2*29.3+0.00000043092*AQ711^3)</f>
        <v>8.9176087373045651E-2</v>
      </c>
      <c r="AU711">
        <f>0.61365*EXP(17.502*J711/(240.97+J711))</f>
        <v>6.6616987055097248</v>
      </c>
      <c r="AV711">
        <f>AU711*1000/AA711</f>
        <v>65.832186150649051</v>
      </c>
      <c r="AW711">
        <f>(AV711-U711)</f>
        <v>44.641079354384402</v>
      </c>
      <c r="AX711">
        <f>IF(D711,P711,(O711+P711)/2)</f>
        <v>37.923072814941406</v>
      </c>
      <c r="AY711">
        <f>0.61365*EXP(17.502*AX711/(240.97+AX711))</f>
        <v>6.6295753765514052</v>
      </c>
      <c r="AZ711">
        <f>IF(AW711&lt;&gt;0,(1000-(AV711+U711)/2)/AW711*AP711,0)</f>
        <v>5.5798167121937255E-3</v>
      </c>
      <c r="BA711">
        <f>U711*AA711/1000</f>
        <v>2.1443730941874963</v>
      </c>
      <c r="BB711">
        <f>(AY711-BA711)</f>
        <v>4.4852022823639093</v>
      </c>
      <c r="BC711">
        <f>1/(1.6/F711+1.37/N711)</f>
        <v>3.4881626258270368E-3</v>
      </c>
      <c r="BD711">
        <f>G711*AA711*0.001</f>
        <v>107.28296996074789</v>
      </c>
      <c r="BE711">
        <f>G711/S711</f>
        <v>2.5478315858880167</v>
      </c>
      <c r="BF711">
        <f>(1-AP711*AA711/AU711/F711)*100</f>
        <v>29.21470172147167</v>
      </c>
      <c r="BG711">
        <f>(S711-E711/(N711/1.35))</f>
        <v>417.02956709479787</v>
      </c>
      <c r="BH711">
        <f>E711*BF711/100/BG711</f>
        <v>-1.7085337051599579E-3</v>
      </c>
    </row>
    <row r="712" spans="1:60" x14ac:dyDescent="0.25">
      <c r="A712" s="1">
        <v>253</v>
      </c>
      <c r="B712" s="1" t="s">
        <v>774</v>
      </c>
      <c r="C712" s="1">
        <v>25692.999999754131</v>
      </c>
      <c r="D712" s="1">
        <v>1</v>
      </c>
      <c r="E712">
        <f>(R712-S712*(1000-T712)/(1000-U712))*AO712</f>
        <v>-2.545698155639132</v>
      </c>
      <c r="F712">
        <f>IF(AZ712&lt;&gt;0,1/(1/AZ712-1/N712),0)</f>
        <v>5.9435059633054432E-3</v>
      </c>
      <c r="G712">
        <f>((BC712-AP712/2)*S712-E712)/(BC712+AP712/2)</f>
        <v>1047.8212988911337</v>
      </c>
      <c r="H712">
        <f>AP712*1000</f>
        <v>0.27642834074717154</v>
      </c>
      <c r="I712">
        <f>(AU712-BA712)</f>
        <v>4.5091421238913263</v>
      </c>
      <c r="J712">
        <f>(P712+AT712*D712)</f>
        <v>37.993898721269645</v>
      </c>
      <c r="K712" s="1">
        <v>15.529999732971191</v>
      </c>
      <c r="L712">
        <f>(K712*AI712+AJ712)</f>
        <v>2</v>
      </c>
      <c r="M712" s="1">
        <v>0.5</v>
      </c>
      <c r="N712">
        <f>L712*(M712+1)*(M712+1)/(M712*M712+1)</f>
        <v>3.6</v>
      </c>
      <c r="O712" s="1">
        <v>39.613616943359375</v>
      </c>
      <c r="P712" s="1">
        <v>37.910152435302734</v>
      </c>
      <c r="Q712" s="1">
        <v>40.057605743408203</v>
      </c>
      <c r="R712" s="1">
        <v>409.8055419921875</v>
      </c>
      <c r="S712" s="1">
        <v>416.09255981445312</v>
      </c>
      <c r="T712" s="1">
        <v>20.506723403930664</v>
      </c>
      <c r="U712" s="1">
        <v>21.206550598144531</v>
      </c>
      <c r="V712" s="1">
        <v>28.577020645141602</v>
      </c>
      <c r="W712" s="1">
        <v>29.543743133544922</v>
      </c>
      <c r="X712" s="1">
        <v>600.41876220703125</v>
      </c>
      <c r="Y712" s="1">
        <v>0.15473620593547821</v>
      </c>
      <c r="Z712" s="1">
        <v>0.16288021206855774</v>
      </c>
      <c r="AA712" s="1">
        <v>101.19210052490234</v>
      </c>
      <c r="AB712" s="1">
        <v>1.6674669981002808</v>
      </c>
      <c r="AC712" s="1">
        <v>-0.28702756762504578</v>
      </c>
      <c r="AD712" s="1">
        <v>1.5456910245120525E-2</v>
      </c>
      <c r="AE712" s="1">
        <v>7.3181856423616409E-3</v>
      </c>
      <c r="AF712" s="1">
        <v>1.2723802588880062E-2</v>
      </c>
      <c r="AG712" s="1">
        <v>6.3156215474009514E-3</v>
      </c>
      <c r="AH712" s="1">
        <v>1</v>
      </c>
      <c r="AI712" s="1">
        <v>0</v>
      </c>
      <c r="AJ712" s="1">
        <v>2</v>
      </c>
      <c r="AK712" s="1">
        <v>0</v>
      </c>
      <c r="AL712" s="1">
        <v>1</v>
      </c>
      <c r="AM712" s="1">
        <v>0.18999999761581421</v>
      </c>
      <c r="AN712" s="1">
        <v>111115</v>
      </c>
      <c r="AO712">
        <f>X712*0.000001/(K712*0.0001)</f>
        <v>0.38661865584730404</v>
      </c>
      <c r="AP712">
        <f>(U712-T712)/(1000-U712)*AO712</f>
        <v>2.7642834074717153E-4</v>
      </c>
      <c r="AQ712">
        <f>(P712+273.15)</f>
        <v>311.06015243530271</v>
      </c>
      <c r="AR712">
        <f>(O712+273.15)</f>
        <v>312.76361694335935</v>
      </c>
      <c r="AS712">
        <f>(Y712*AK712+Z712*AL712)*AM712</f>
        <v>3.0947239904689283E-2</v>
      </c>
      <c r="AT712">
        <f>((AS712+0.00000010773*(AR712^4-AQ712^4))-AP712*44100)/(L712*0.92*2*29.3+0.00000043092*AQ712^3)</f>
        <v>8.3746285966913359E-2</v>
      </c>
      <c r="AU712">
        <f>0.61365*EXP(17.502*J712/(240.97+J712))</f>
        <v>6.6550775238051951</v>
      </c>
      <c r="AV712">
        <f>AU712*1000/AA712</f>
        <v>65.766769236769107</v>
      </c>
      <c r="AW712">
        <f>(AV712-U712)</f>
        <v>44.560218638624576</v>
      </c>
      <c r="AX712">
        <f>IF(D712,P712,(O712+P712)/2)</f>
        <v>37.910152435302734</v>
      </c>
      <c r="AY712">
        <f>0.61365*EXP(17.502*AX712/(240.97+AX712))</f>
        <v>6.6249323177312158</v>
      </c>
      <c r="AZ712">
        <f>IF(AW712&lt;&gt;0,(1000-(AV712+U712)/2)/AW712*AP712,0)</f>
        <v>5.9337095638118216E-3</v>
      </c>
      <c r="BA712">
        <f>U712*AA712/1000</f>
        <v>2.1459353999138693</v>
      </c>
      <c r="BB712">
        <f>(AY712-BA712)</f>
        <v>4.4789969178173461</v>
      </c>
      <c r="BC712">
        <f>1/(1.6/F712+1.37/N712)</f>
        <v>3.7094473801916154E-3</v>
      </c>
      <c r="BD712">
        <f>G712*AA712*0.001</f>
        <v>106.03123820952534</v>
      </c>
      <c r="BE712">
        <f>G712/S712</f>
        <v>2.5182408917823125</v>
      </c>
      <c r="BF712">
        <f>(1-AP712*AA712/AU712/F712)*100</f>
        <v>29.281448555316114</v>
      </c>
      <c r="BG712">
        <f>(S712-E712/(N712/1.35))</f>
        <v>417.04719662281781</v>
      </c>
      <c r="BH712">
        <f>E712*BF712/100/BG712</f>
        <v>-1.787369155945358E-3</v>
      </c>
    </row>
    <row r="713" spans="1:60" x14ac:dyDescent="0.25">
      <c r="A713" s="1">
        <v>254</v>
      </c>
      <c r="B713" s="1" t="s">
        <v>775</v>
      </c>
      <c r="C713" s="1">
        <v>25697.999999642372</v>
      </c>
      <c r="D713" s="1">
        <v>1</v>
      </c>
      <c r="E713">
        <f>(R713-S713*(1000-T713)/(1000-U713))*AO713</f>
        <v>-2.5079863206527886</v>
      </c>
      <c r="F713">
        <f>IF(AZ713&lt;&gt;0,1/(1/AZ713-1/N713),0)</f>
        <v>6.0044623068383745E-3</v>
      </c>
      <c r="G713">
        <f>((BC713-AP713/2)*S713-E713)/(BC713+AP713/2)</f>
        <v>1031.4141063052862</v>
      </c>
      <c r="H713">
        <f>AP713*1000</f>
        <v>0.27900291975701574</v>
      </c>
      <c r="I713">
        <f>(AU713-BA713)</f>
        <v>4.5050460784584079</v>
      </c>
      <c r="J713">
        <f>(P713+AT713*D713)</f>
        <v>37.983949369092208</v>
      </c>
      <c r="K713" s="1">
        <v>15.529999732971191</v>
      </c>
      <c r="L713">
        <f>(K713*AI713+AJ713)</f>
        <v>2</v>
      </c>
      <c r="M713" s="1">
        <v>0.5</v>
      </c>
      <c r="N713">
        <f>L713*(M713+1)*(M713+1)/(M713*M713+1)</f>
        <v>3.6</v>
      </c>
      <c r="O713" s="1">
        <v>39.610614776611328</v>
      </c>
      <c r="P713" s="1">
        <v>37.900527954101563</v>
      </c>
      <c r="Q713" s="1">
        <v>40.077037811279297</v>
      </c>
      <c r="R713" s="1">
        <v>409.85638427734375</v>
      </c>
      <c r="S713" s="1">
        <v>416.04315185546875</v>
      </c>
      <c r="T713" s="1">
        <v>20.505403518676758</v>
      </c>
      <c r="U713" s="1">
        <v>21.211748123168945</v>
      </c>
      <c r="V713" s="1">
        <v>28.578994750976563</v>
      </c>
      <c r="W713" s="1">
        <v>29.55858039855957</v>
      </c>
      <c r="X713" s="1">
        <v>600.41607666015625</v>
      </c>
      <c r="Y713" s="1">
        <v>9.951203316450119E-2</v>
      </c>
      <c r="Z713" s="1">
        <v>0.10474951565265656</v>
      </c>
      <c r="AA713" s="1">
        <v>101.19127655029297</v>
      </c>
      <c r="AB713" s="1">
        <v>1.6674669981002808</v>
      </c>
      <c r="AC713" s="1">
        <v>-0.28702756762504578</v>
      </c>
      <c r="AD713" s="1">
        <v>1.5456910245120525E-2</v>
      </c>
      <c r="AE713" s="1">
        <v>7.3181856423616409E-3</v>
      </c>
      <c r="AF713" s="1">
        <v>1.2723802588880062E-2</v>
      </c>
      <c r="AG713" s="1">
        <v>6.3156215474009514E-3</v>
      </c>
      <c r="AH713" s="1">
        <v>1</v>
      </c>
      <c r="AI713" s="1">
        <v>0</v>
      </c>
      <c r="AJ713" s="1">
        <v>2</v>
      </c>
      <c r="AK713" s="1">
        <v>0</v>
      </c>
      <c r="AL713" s="1">
        <v>1</v>
      </c>
      <c r="AM713" s="1">
        <v>0.18999999761581421</v>
      </c>
      <c r="AN713" s="1">
        <v>111115</v>
      </c>
      <c r="AO713">
        <f>X713*0.000001/(K713*0.0001)</f>
        <v>0.38661692658334962</v>
      </c>
      <c r="AP713">
        <f>(U713-T713)/(1000-U713)*AO713</f>
        <v>2.7900291975701576E-4</v>
      </c>
      <c r="AQ713">
        <f>(P713+273.15)</f>
        <v>311.05052795410154</v>
      </c>
      <c r="AR713">
        <f>(O713+273.15)</f>
        <v>312.76061477661131</v>
      </c>
      <c r="AS713">
        <f>(Y713*AK713+Z713*AL713)*AM713</f>
        <v>1.9902407724262439E-2</v>
      </c>
      <c r="AT713">
        <f>((AS713+0.00000010773*(AR713^4-AQ713^4))-AP713*44100)/(L713*0.92*2*29.3+0.00000043092*AQ713^3)</f>
        <v>8.3421414990648229E-2</v>
      </c>
      <c r="AU713">
        <f>0.61365*EXP(17.502*J713/(240.97+J713))</f>
        <v>6.6514899489051542</v>
      </c>
      <c r="AV713">
        <f>AU713*1000/AA713</f>
        <v>65.7318513577532</v>
      </c>
      <c r="AW713">
        <f>(AV713-U713)</f>
        <v>44.520103234584255</v>
      </c>
      <c r="AX713">
        <f>IF(D713,P713,(O713+P713)/2)</f>
        <v>37.900527954101563</v>
      </c>
      <c r="AY713">
        <f>0.61365*EXP(17.502*AX713/(240.97+AX713))</f>
        <v>6.6214755048160727</v>
      </c>
      <c r="AZ713">
        <f>IF(AW713&lt;&gt;0,(1000-(AV713+U713)/2)/AW713*AP713,0)</f>
        <v>5.9944641030171908E-3</v>
      </c>
      <c r="BA713">
        <f>U713*AA713/1000</f>
        <v>2.1464438704467468</v>
      </c>
      <c r="BB713">
        <f>(AY713-BA713)</f>
        <v>4.4750316343693264</v>
      </c>
      <c r="BC713">
        <f>1/(1.6/F713+1.37/N713)</f>
        <v>3.7474370594715433E-3</v>
      </c>
      <c r="BD713">
        <f>G713*AA713*0.001</f>
        <v>104.37011006901149</v>
      </c>
      <c r="BE713">
        <f>G713/S713</f>
        <v>2.4791036739948411</v>
      </c>
      <c r="BF713">
        <f>(1-AP713*AA713/AU713/F713)*100</f>
        <v>29.309873177890356</v>
      </c>
      <c r="BG713">
        <f>(S713-E713/(N713/1.35))</f>
        <v>416.98364672571353</v>
      </c>
      <c r="BH713">
        <f>E713*BF713/100/BG713</f>
        <v>-1.7628691572782516E-3</v>
      </c>
    </row>
    <row r="714" spans="1:60" x14ac:dyDescent="0.25">
      <c r="A714" s="1">
        <v>255</v>
      </c>
      <c r="B714" s="1" t="s">
        <v>776</v>
      </c>
      <c r="C714" s="1">
        <v>25703.499999519438</v>
      </c>
      <c r="D714" s="1">
        <v>1</v>
      </c>
      <c r="E714">
        <f>(R714-S714*(1000-T714)/(1000-U714))*AO714</f>
        <v>-2.4933919311267059</v>
      </c>
      <c r="F714">
        <f>IF(AZ714&lt;&gt;0,1/(1/AZ714-1/N714),0)</f>
        <v>6.0755805643586402E-3</v>
      </c>
      <c r="G714">
        <f>((BC714-AP714/2)*S714-E714)/(BC714+AP714/2)</f>
        <v>1020.1748730911911</v>
      </c>
      <c r="H714">
        <f>AP714*1000</f>
        <v>0.28206845814723563</v>
      </c>
      <c r="I714">
        <f>(AU714-BA714)</f>
        <v>4.5013549185431323</v>
      </c>
      <c r="J714">
        <f>(P714+AT714*D714)</f>
        <v>37.97553615521241</v>
      </c>
      <c r="K714" s="1">
        <v>15.529999732971191</v>
      </c>
      <c r="L714">
        <f>(K714*AI714+AJ714)</f>
        <v>2</v>
      </c>
      <c r="M714" s="1">
        <v>0.5</v>
      </c>
      <c r="N714">
        <f>L714*(M714+1)*(M714+1)/(M714*M714+1)</f>
        <v>3.6</v>
      </c>
      <c r="O714" s="1">
        <v>39.611541748046875</v>
      </c>
      <c r="P714" s="1">
        <v>37.892292022705078</v>
      </c>
      <c r="Q714" s="1">
        <v>40.088462829589844</v>
      </c>
      <c r="R714" s="1">
        <v>409.86627197265625</v>
      </c>
      <c r="S714" s="1">
        <v>416.01181030273437</v>
      </c>
      <c r="T714" s="1">
        <v>20.504274368286133</v>
      </c>
      <c r="U714" s="1">
        <v>21.218351364135742</v>
      </c>
      <c r="V714" s="1">
        <v>28.575113296508789</v>
      </c>
      <c r="W714" s="1">
        <v>29.567943572998047</v>
      </c>
      <c r="X714" s="1">
        <v>600.43603515625</v>
      </c>
      <c r="Y714" s="1">
        <v>7.284148782491684E-2</v>
      </c>
      <c r="Z714" s="1">
        <v>7.6675251126289368E-2</v>
      </c>
      <c r="AA714" s="1">
        <v>101.19083404541016</v>
      </c>
      <c r="AB714" s="1">
        <v>1.6674669981002808</v>
      </c>
      <c r="AC714" s="1">
        <v>-0.28702756762504578</v>
      </c>
      <c r="AD714" s="1">
        <v>1.5456910245120525E-2</v>
      </c>
      <c r="AE714" s="1">
        <v>7.3181856423616409E-3</v>
      </c>
      <c r="AF714" s="1">
        <v>1.2723802588880062E-2</v>
      </c>
      <c r="AG714" s="1">
        <v>6.3156215474009514E-3</v>
      </c>
      <c r="AH714" s="1">
        <v>1</v>
      </c>
      <c r="AI714" s="1">
        <v>0</v>
      </c>
      <c r="AJ714" s="1">
        <v>2</v>
      </c>
      <c r="AK714" s="1">
        <v>0</v>
      </c>
      <c r="AL714" s="1">
        <v>1</v>
      </c>
      <c r="AM714" s="1">
        <v>0.18999999761581421</v>
      </c>
      <c r="AN714" s="1">
        <v>111115</v>
      </c>
      <c r="AO714">
        <f>X714*0.000001/(K714*0.0001)</f>
        <v>0.38662977815864707</v>
      </c>
      <c r="AP714">
        <f>(U714-T714)/(1000-U714)*AO714</f>
        <v>2.8206845814723565E-4</v>
      </c>
      <c r="AQ714">
        <f>(P714+273.15)</f>
        <v>311.04229202270506</v>
      </c>
      <c r="AR714">
        <f>(O714+273.15)</f>
        <v>312.76154174804685</v>
      </c>
      <c r="AS714">
        <f>(Y714*AK714+Z714*AL714)*AM714</f>
        <v>1.4568297531186936E-2</v>
      </c>
      <c r="AT714">
        <f>((AS714+0.00000010773*(AR714^4-AQ714^4))-AP714*44100)/(L714*0.92*2*29.3+0.00000043092*AQ714^3)</f>
        <v>8.3244132507334992E-2</v>
      </c>
      <c r="AU714">
        <f>0.61365*EXP(17.502*J714/(240.97+J714))</f>
        <v>6.6484575901485945</v>
      </c>
      <c r="AV714">
        <f>AU714*1000/AA714</f>
        <v>65.702172067927108</v>
      </c>
      <c r="AW714">
        <f>(AV714-U714)</f>
        <v>44.483820703791366</v>
      </c>
      <c r="AX714">
        <f>IF(D714,P714,(O714+P714)/2)</f>
        <v>37.892292022705078</v>
      </c>
      <c r="AY714">
        <f>0.61365*EXP(17.502*AX714/(240.97+AX714))</f>
        <v>6.6185186584697249</v>
      </c>
      <c r="AZ714">
        <f>IF(AW714&lt;&gt;0,(1000-(AV714+U714)/2)/AW714*AP714,0)</f>
        <v>6.0653443176773569E-3</v>
      </c>
      <c r="BA714">
        <f>U714*AA714/1000</f>
        <v>2.1471026716054622</v>
      </c>
      <c r="BB714">
        <f>(AY714-BA714)</f>
        <v>4.4714159868642627</v>
      </c>
      <c r="BC714">
        <f>1/(1.6/F714+1.37/N714)</f>
        <v>3.7917585342859142E-3</v>
      </c>
      <c r="BD714">
        <f>G714*AA714*0.001</f>
        <v>103.23234628026809</v>
      </c>
      <c r="BE714">
        <f>G714/S714</f>
        <v>2.4522738245070581</v>
      </c>
      <c r="BF714">
        <f>(1-AP714*AA714/AU714/F714)*100</f>
        <v>29.337823018597831</v>
      </c>
      <c r="BG714">
        <f>(S714-E714/(N714/1.35))</f>
        <v>416.94683227690689</v>
      </c>
      <c r="BH714">
        <f>E714*BF714/100/BG714</f>
        <v>-1.7544369096636667E-3</v>
      </c>
    </row>
    <row r="715" spans="1:60" x14ac:dyDescent="0.25">
      <c r="A715" s="1" t="s">
        <v>9</v>
      </c>
      <c r="B715" s="1" t="s">
        <v>777</v>
      </c>
    </row>
    <row r="716" spans="1:60" x14ac:dyDescent="0.25">
      <c r="A716" s="1" t="s">
        <v>9</v>
      </c>
      <c r="B716" s="1" t="s">
        <v>778</v>
      </c>
    </row>
    <row r="717" spans="1:60" x14ac:dyDescent="0.25">
      <c r="A717" s="1" t="s">
        <v>9</v>
      </c>
      <c r="B717" s="1" t="s">
        <v>779</v>
      </c>
    </row>
    <row r="718" spans="1:60" x14ac:dyDescent="0.25">
      <c r="A718" s="1" t="s">
        <v>9</v>
      </c>
      <c r="B718" s="1" t="s">
        <v>780</v>
      </c>
    </row>
    <row r="719" spans="1:60" x14ac:dyDescent="0.25">
      <c r="A719" s="1" t="s">
        <v>9</v>
      </c>
      <c r="B719" s="1" t="s">
        <v>781</v>
      </c>
    </row>
    <row r="720" spans="1:60" x14ac:dyDescent="0.25">
      <c r="A720" s="1" t="s">
        <v>9</v>
      </c>
      <c r="B720" s="1" t="s">
        <v>782</v>
      </c>
    </row>
    <row r="721" spans="1:60" x14ac:dyDescent="0.25">
      <c r="A721" s="1" t="s">
        <v>9</v>
      </c>
      <c r="B721" s="1" t="s">
        <v>783</v>
      </c>
    </row>
    <row r="722" spans="1:60" x14ac:dyDescent="0.25">
      <c r="A722" s="1" t="s">
        <v>9</v>
      </c>
      <c r="B722" s="1" t="s">
        <v>784</v>
      </c>
    </row>
    <row r="723" spans="1:60" x14ac:dyDescent="0.25">
      <c r="A723" s="1" t="s">
        <v>9</v>
      </c>
      <c r="B723" s="1" t="s">
        <v>785</v>
      </c>
    </row>
    <row r="724" spans="1:60" x14ac:dyDescent="0.25">
      <c r="A724" s="1">
        <v>256</v>
      </c>
      <c r="B724" s="1" t="s">
        <v>786</v>
      </c>
      <c r="C724" s="1">
        <v>25923.499999988824</v>
      </c>
      <c r="D724" s="1">
        <v>1</v>
      </c>
      <c r="E724">
        <f>(R724-S724*(1000-T724)/(1000-U724))*AO724</f>
        <v>-2.6469632878435467</v>
      </c>
      <c r="F724">
        <f>IF(AZ724&lt;&gt;0,1/(1/AZ724-1/N724),0)</f>
        <v>4.1661158719365201E-3</v>
      </c>
      <c r="G724">
        <f>((BC724-AP724/2)*S724-E724)/(BC724+AP724/2)</f>
        <v>1369.747539598854</v>
      </c>
      <c r="H724">
        <f>AP724*1000</f>
        <v>0.19008240681183755</v>
      </c>
      <c r="I724">
        <f>(AU724-BA724)</f>
        <v>4.4240619945632016</v>
      </c>
      <c r="J724">
        <f>(P724+AT724*D724)</f>
        <v>37.692393066404641</v>
      </c>
      <c r="K724" s="1">
        <v>16.590000152587891</v>
      </c>
      <c r="L724">
        <f>(K724*AI724+AJ724)</f>
        <v>2</v>
      </c>
      <c r="M724" s="1">
        <v>0.5</v>
      </c>
      <c r="N724">
        <f>L724*(M724+1)*(M724+1)/(M724*M724+1)</f>
        <v>3.6</v>
      </c>
      <c r="O724" s="1">
        <v>39.530014038085938</v>
      </c>
      <c r="P724" s="1">
        <v>37.547447204589844</v>
      </c>
      <c r="Q724" s="1">
        <v>40.104652404785156</v>
      </c>
      <c r="R724" s="1">
        <v>410.376220703125</v>
      </c>
      <c r="S724" s="1">
        <v>417.47122192382812</v>
      </c>
      <c r="T724" s="1">
        <v>20.467119216918945</v>
      </c>
      <c r="U724" s="1">
        <v>20.981348037719727</v>
      </c>
      <c r="V724" s="1">
        <v>28.673700332641602</v>
      </c>
      <c r="W724" s="1">
        <v>29.365823745727539</v>
      </c>
      <c r="X724" s="1">
        <v>600.3753662109375</v>
      </c>
      <c r="Y724" s="1">
        <v>7.4325494468212128E-2</v>
      </c>
      <c r="Z724" s="1">
        <v>7.8237362205982208E-2</v>
      </c>
      <c r="AA724" s="1">
        <v>101.18701171875</v>
      </c>
      <c r="AB724" s="1">
        <v>1.5164721012115479</v>
      </c>
      <c r="AC724" s="1">
        <v>-0.27940133213996887</v>
      </c>
      <c r="AD724" s="1">
        <v>2.0582135766744614E-2</v>
      </c>
      <c r="AE724" s="1">
        <v>7.233812939375639E-4</v>
      </c>
      <c r="AF724" s="1">
        <v>1.862025260925293E-2</v>
      </c>
      <c r="AG724" s="1">
        <v>1.134648802690208E-3</v>
      </c>
      <c r="AH724" s="1">
        <v>0.66666668653488159</v>
      </c>
      <c r="AI724" s="1">
        <v>0</v>
      </c>
      <c r="AJ724" s="1">
        <v>2</v>
      </c>
      <c r="AK724" s="1">
        <v>0</v>
      </c>
      <c r="AL724" s="1">
        <v>1</v>
      </c>
      <c r="AM724" s="1">
        <v>0.18999999761581421</v>
      </c>
      <c r="AN724" s="1">
        <v>111115</v>
      </c>
      <c r="AO724">
        <f>X724*0.000001/(K724*0.0001)</f>
        <v>0.36188990999935844</v>
      </c>
      <c r="AP724">
        <f>(U724-T724)/(1000-U724)*AO724</f>
        <v>1.9008240681183755E-4</v>
      </c>
      <c r="AQ724">
        <f>(P724+273.15)</f>
        <v>310.69744720458982</v>
      </c>
      <c r="AR724">
        <f>(O724+273.15)</f>
        <v>312.68001403808591</v>
      </c>
      <c r="AS724">
        <f>(Y724*AK724+Z724*AL724)*AM724</f>
        <v>1.4865098632604212E-2</v>
      </c>
      <c r="AT724">
        <f>((AS724+0.00000010773*(AR724^4-AQ724^4))-AP724*44100)/(L724*0.92*2*29.3+0.00000043092*AQ724^3)</f>
        <v>0.14494586181479571</v>
      </c>
      <c r="AU724">
        <f>0.61365*EXP(17.502*J724/(240.97+J724))</f>
        <v>6.5471019043311198</v>
      </c>
      <c r="AV724">
        <f>AU724*1000/AA724</f>
        <v>64.702987005178443</v>
      </c>
      <c r="AW724">
        <f>(AV724-U724)</f>
        <v>43.721638967458716</v>
      </c>
      <c r="AX724">
        <f>IF(D724,P724,(O724+P724)/2)</f>
        <v>37.547447204589844</v>
      </c>
      <c r="AY724">
        <f>0.61365*EXP(17.502*AX724/(240.97+AX724))</f>
        <v>6.4957371042034193</v>
      </c>
      <c r="AZ724">
        <f>IF(AW724&lt;&gt;0,(1000-(AV724+U724)/2)/AW724*AP724,0)</f>
        <v>4.1613001889462256E-3</v>
      </c>
      <c r="BA724">
        <f>U724*AA724/1000</f>
        <v>2.1230399097679182</v>
      </c>
      <c r="BB724">
        <f>(AY724-BA724)</f>
        <v>4.3726971944355011</v>
      </c>
      <c r="BC724">
        <f>1/(1.6/F724+1.37/N724)</f>
        <v>2.6012448488130224E-3</v>
      </c>
      <c r="BD724">
        <f>G724*AA724*0.001</f>
        <v>138.60066034111824</v>
      </c>
      <c r="BE724">
        <f>G724/S724</f>
        <v>3.2810585919830864</v>
      </c>
      <c r="BF724">
        <f>(1-AP724*AA724/AU724/F724)*100</f>
        <v>29.484230858740091</v>
      </c>
      <c r="BG724">
        <f>(S724-E724/(N724/1.35))</f>
        <v>418.46383315676945</v>
      </c>
      <c r="BH724">
        <f>E724*BF724/100/BG724</f>
        <v>-1.8650041047669527E-3</v>
      </c>
    </row>
    <row r="725" spans="1:60" x14ac:dyDescent="0.25">
      <c r="A725" s="1">
        <v>257</v>
      </c>
      <c r="B725" s="1" t="s">
        <v>787</v>
      </c>
      <c r="C725" s="1">
        <v>25928.499999877065</v>
      </c>
      <c r="D725" s="1">
        <v>1</v>
      </c>
      <c r="E725">
        <f>(R725-S725*(1000-T725)/(1000-U725))*AO725</f>
        <v>-2.6361579113565243</v>
      </c>
      <c r="F725">
        <f>IF(AZ725&lt;&gt;0,1/(1/AZ725-1/N725),0)</f>
        <v>4.380049989405878E-3</v>
      </c>
      <c r="G725">
        <f>((BC725-AP725/2)*S725-E725)/(BC725+AP725/2)</f>
        <v>1318.0675804293148</v>
      </c>
      <c r="H725">
        <f>AP725*1000</f>
        <v>0.19959462215629437</v>
      </c>
      <c r="I725">
        <f>(AU725-BA725)</f>
        <v>4.4188866834765639</v>
      </c>
      <c r="J725">
        <f>(P725+AT725*D725)</f>
        <v>37.680486438993334</v>
      </c>
      <c r="K725" s="1">
        <v>16.590000152587891</v>
      </c>
      <c r="L725">
        <f>(K725*AI725+AJ725)</f>
        <v>2</v>
      </c>
      <c r="M725" s="1">
        <v>0.5</v>
      </c>
      <c r="N725">
        <f>L725*(M725+1)*(M725+1)/(M725*M725+1)</f>
        <v>3.6</v>
      </c>
      <c r="O725" s="1">
        <v>39.527599334716797</v>
      </c>
      <c r="P725" s="1">
        <v>37.538299560546875</v>
      </c>
      <c r="Q725" s="1">
        <v>40.115924835205078</v>
      </c>
      <c r="R725" s="1">
        <v>410.37496948242187</v>
      </c>
      <c r="S725" s="1">
        <v>417.42913818359375</v>
      </c>
      <c r="T725" s="1">
        <v>20.450740814208984</v>
      </c>
      <c r="U725" s="1">
        <v>20.990695953369141</v>
      </c>
      <c r="V725" s="1">
        <v>28.657493591308594</v>
      </c>
      <c r="W725" s="1">
        <v>29.382394790649414</v>
      </c>
      <c r="X725" s="1">
        <v>600.37744140625</v>
      </c>
      <c r="Y725" s="1">
        <v>7.3178656399250031E-2</v>
      </c>
      <c r="Z725" s="1">
        <v>7.7030166983604431E-2</v>
      </c>
      <c r="AA725" s="1">
        <v>101.18685913085937</v>
      </c>
      <c r="AB725" s="1">
        <v>1.5164721012115479</v>
      </c>
      <c r="AC725" s="1">
        <v>-0.27940133213996887</v>
      </c>
      <c r="AD725" s="1">
        <v>2.0582135766744614E-2</v>
      </c>
      <c r="AE725" s="1">
        <v>7.233812939375639E-4</v>
      </c>
      <c r="AF725" s="1">
        <v>1.862025260925293E-2</v>
      </c>
      <c r="AG725" s="1">
        <v>1.134648802690208E-3</v>
      </c>
      <c r="AH725" s="1">
        <v>1</v>
      </c>
      <c r="AI725" s="1">
        <v>0</v>
      </c>
      <c r="AJ725" s="1">
        <v>2</v>
      </c>
      <c r="AK725" s="1">
        <v>0</v>
      </c>
      <c r="AL725" s="1">
        <v>1</v>
      </c>
      <c r="AM725" s="1">
        <v>0.18999999761581421</v>
      </c>
      <c r="AN725" s="1">
        <v>111115</v>
      </c>
      <c r="AO725">
        <f>X725*0.000001/(K725*0.0001)</f>
        <v>0.36189116087054196</v>
      </c>
      <c r="AP725">
        <f>(U725-T725)/(1000-U725)*AO725</f>
        <v>1.9959462215629435E-4</v>
      </c>
      <c r="AQ725">
        <f>(P725+273.15)</f>
        <v>310.68829956054685</v>
      </c>
      <c r="AR725">
        <f>(O725+273.15)</f>
        <v>312.67759933471677</v>
      </c>
      <c r="AS725">
        <f>(Y725*AK725+Z725*AL725)*AM725</f>
        <v>1.4635731543230612E-2</v>
      </c>
      <c r="AT725">
        <f>((AS725+0.00000010773*(AR725^4-AQ725^4))-AP725*44100)/(L725*0.92*2*29.3+0.00000043092*AQ725^3)</f>
        <v>0.14218687844646055</v>
      </c>
      <c r="AU725">
        <f>0.61365*EXP(17.502*J725/(240.97+J725))</f>
        <v>6.5428692779688271</v>
      </c>
      <c r="AV725">
        <f>AU725*1000/AA725</f>
        <v>64.661254773283318</v>
      </c>
      <c r="AW725">
        <f>(AV725-U725)</f>
        <v>43.670558819914177</v>
      </c>
      <c r="AX725">
        <f>IF(D725,P725,(O725+P725)/2)</f>
        <v>37.538299560546875</v>
      </c>
      <c r="AY725">
        <f>0.61365*EXP(17.502*AX725/(240.97+AX725))</f>
        <v>6.4925071987433176</v>
      </c>
      <c r="AZ725">
        <f>IF(AW725&lt;&gt;0,(1000-(AV725+U725)/2)/AW725*AP725,0)</f>
        <v>4.3747273437237857E-3</v>
      </c>
      <c r="BA725">
        <f>U725*AA725/1000</f>
        <v>2.1239825944922632</v>
      </c>
      <c r="BB725">
        <f>(AY725-BA725)</f>
        <v>4.3685246042510544</v>
      </c>
      <c r="BC725">
        <f>1/(1.6/F725+1.37/N725)</f>
        <v>2.7346822986066138E-3</v>
      </c>
      <c r="BD725">
        <f>G725*AA725*0.001</f>
        <v>133.37111858585376</v>
      </c>
      <c r="BE725">
        <f>G725/S725</f>
        <v>3.157584030105733</v>
      </c>
      <c r="BF725">
        <f>(1-AP725*AA725/AU725/F725)*100</f>
        <v>29.526532522269012</v>
      </c>
      <c r="BG725">
        <f>(S725-E725/(N725/1.35))</f>
        <v>418.41769740035244</v>
      </c>
      <c r="BH725">
        <f>E725*BF725/100/BG725</f>
        <v>-1.8602607582592083E-3</v>
      </c>
    </row>
    <row r="726" spans="1:60" x14ac:dyDescent="0.25">
      <c r="A726" s="1">
        <v>258</v>
      </c>
      <c r="B726" s="1" t="s">
        <v>788</v>
      </c>
      <c r="C726" s="1">
        <v>25933.999999754131</v>
      </c>
      <c r="D726" s="1">
        <v>1</v>
      </c>
      <c r="E726">
        <f>(R726-S726*(1000-T726)/(1000-U726))*AO726</f>
        <v>-2.7106002039123251</v>
      </c>
      <c r="F726">
        <f>IF(AZ726&lt;&gt;0,1/(1/AZ726-1/N726),0)</f>
        <v>4.6577518628071425E-3</v>
      </c>
      <c r="G726">
        <f>((BC726-AP726/2)*S726-E726)/(BC726+AP726/2)</f>
        <v>1287.4275585430601</v>
      </c>
      <c r="H726">
        <f>AP726*1000</f>
        <v>0.21195511607027862</v>
      </c>
      <c r="I726">
        <f>(AU726-BA726)</f>
        <v>4.4132145796393676</v>
      </c>
      <c r="J726">
        <f>(P726+AT726*D726)</f>
        <v>37.665940930996975</v>
      </c>
      <c r="K726" s="1">
        <v>16.590000152587891</v>
      </c>
      <c r="L726">
        <f>(K726*AI726+AJ726)</f>
        <v>2</v>
      </c>
      <c r="M726" s="1">
        <v>0.5</v>
      </c>
      <c r="N726">
        <f>L726*(M726+1)*(M726+1)/(M726*M726+1)</f>
        <v>3.6</v>
      </c>
      <c r="O726" s="1">
        <v>39.526176452636719</v>
      </c>
      <c r="P726" s="1">
        <v>37.527244567871094</v>
      </c>
      <c r="Q726" s="1">
        <v>40.107994079589844</v>
      </c>
      <c r="R726" s="1">
        <v>410.156005859375</v>
      </c>
      <c r="S726" s="1">
        <v>417.40118408203125</v>
      </c>
      <c r="T726" s="1">
        <v>20.422306060791016</v>
      </c>
      <c r="U726" s="1">
        <v>20.995660781860352</v>
      </c>
      <c r="V726" s="1">
        <v>28.595550537109375</v>
      </c>
      <c r="W726" s="1">
        <v>29.391035079956055</v>
      </c>
      <c r="X726" s="1">
        <v>600.41497802734375</v>
      </c>
      <c r="Y726" s="1">
        <v>6.9785095751285553E-2</v>
      </c>
      <c r="Z726" s="1">
        <v>7.3458001017570496E-2</v>
      </c>
      <c r="AA726" s="1">
        <v>101.18696594238281</v>
      </c>
      <c r="AB726" s="1">
        <v>1.5164721012115479</v>
      </c>
      <c r="AC726" s="1">
        <v>-0.27940133213996887</v>
      </c>
      <c r="AD726" s="1">
        <v>2.0582135766744614E-2</v>
      </c>
      <c r="AE726" s="1">
        <v>7.233812939375639E-4</v>
      </c>
      <c r="AF726" s="1">
        <v>1.862025260925293E-2</v>
      </c>
      <c r="AG726" s="1">
        <v>1.134648802690208E-3</v>
      </c>
      <c r="AH726" s="1">
        <v>1</v>
      </c>
      <c r="AI726" s="1">
        <v>0</v>
      </c>
      <c r="AJ726" s="1">
        <v>2</v>
      </c>
      <c r="AK726" s="1">
        <v>0</v>
      </c>
      <c r="AL726" s="1">
        <v>1</v>
      </c>
      <c r="AM726" s="1">
        <v>0.18999999761581421</v>
      </c>
      <c r="AN726" s="1">
        <v>111115</v>
      </c>
      <c r="AO726">
        <f>X726*0.000001/(K726*0.0001)</f>
        <v>0.3619137869228316</v>
      </c>
      <c r="AP726">
        <f>(U726-T726)/(1000-U726)*AO726</f>
        <v>2.119551160702786E-4</v>
      </c>
      <c r="AQ726">
        <f>(P726+273.15)</f>
        <v>310.67724456787107</v>
      </c>
      <c r="AR726">
        <f>(O726+273.15)</f>
        <v>312.6761764526367</v>
      </c>
      <c r="AS726">
        <f>(Y726*AK726+Z726*AL726)*AM726</f>
        <v>1.3957020018200872E-2</v>
      </c>
      <c r="AT726">
        <f>((AS726+0.00000010773*(AR726^4-AQ726^4))-AP726*44100)/(L726*0.92*2*29.3+0.00000043092*AQ726^3)</f>
        <v>0.13869636312588404</v>
      </c>
      <c r="AU726">
        <f>0.61365*EXP(17.502*J726/(240.97+J726))</f>
        <v>6.5377017921112932</v>
      </c>
      <c r="AV726">
        <f>AU726*1000/AA726</f>
        <v>64.61011782717101</v>
      </c>
      <c r="AW726">
        <f>(AV726-U726)</f>
        <v>43.614457045310658</v>
      </c>
      <c r="AX726">
        <f>IF(D726,P726,(O726+P726)/2)</f>
        <v>37.527244567871094</v>
      </c>
      <c r="AY726">
        <f>0.61365*EXP(17.502*AX726/(240.97+AX726))</f>
        <v>6.4886056953393938</v>
      </c>
      <c r="AZ726">
        <f>IF(AW726&lt;&gt;0,(1000-(AV726+U726)/2)/AW726*AP726,0)</f>
        <v>4.6517333573320328E-3</v>
      </c>
      <c r="BA726">
        <f>U726*AA726/1000</f>
        <v>2.1244872124719261</v>
      </c>
      <c r="BB726">
        <f>(AY726-BA726)</f>
        <v>4.3641184828674682</v>
      </c>
      <c r="BC726">
        <f>1/(1.6/F726+1.37/N726)</f>
        <v>2.9078734750633984E-3</v>
      </c>
      <c r="BD726">
        <f>G726*AA726*0.001</f>
        <v>130.27088851958166</v>
      </c>
      <c r="BE726">
        <f>G726/S726</f>
        <v>3.0843888509191286</v>
      </c>
      <c r="BF726">
        <f>(1-AP726*AA726/AU726/F726)*100</f>
        <v>29.568486249594926</v>
      </c>
      <c r="BG726">
        <f>(S726-E726/(N726/1.35))</f>
        <v>418.4176591584984</v>
      </c>
      <c r="BH726">
        <f>E726*BF726/100/BG726</f>
        <v>-1.9155105694802965E-3</v>
      </c>
    </row>
    <row r="727" spans="1:60" x14ac:dyDescent="0.25">
      <c r="A727" s="1">
        <v>259</v>
      </c>
      <c r="B727" s="1" t="s">
        <v>789</v>
      </c>
      <c r="C727" s="1">
        <v>25938.999999642372</v>
      </c>
      <c r="D727" s="1">
        <v>1</v>
      </c>
      <c r="E727">
        <f>(R727-S727*(1000-T727)/(1000-U727))*AO727</f>
        <v>-2.7243749536679482</v>
      </c>
      <c r="F727">
        <f>IF(AZ727&lt;&gt;0,1/(1/AZ727-1/N727),0)</f>
        <v>4.6944974715771885E-3</v>
      </c>
      <c r="G727">
        <f>((BC727-AP727/2)*S727-E727)/(BC727+AP727/2)</f>
        <v>1284.9476820756643</v>
      </c>
      <c r="H727">
        <f>AP727*1000</f>
        <v>0.21349977359169681</v>
      </c>
      <c r="I727">
        <f>(AU727-BA727)</f>
        <v>4.4106792007354976</v>
      </c>
      <c r="J727">
        <f>(P727+AT727*D727)</f>
        <v>37.658624295218949</v>
      </c>
      <c r="K727" s="1">
        <v>16.590000152587891</v>
      </c>
      <c r="L727">
        <f>(K727*AI727+AJ727)</f>
        <v>2</v>
      </c>
      <c r="M727" s="1">
        <v>0.5</v>
      </c>
      <c r="N727">
        <f>L727*(M727+1)*(M727+1)/(M727*M727+1)</f>
        <v>3.6</v>
      </c>
      <c r="O727" s="1">
        <v>39.524734497070313</v>
      </c>
      <c r="P727" s="1">
        <v>37.519817352294922</v>
      </c>
      <c r="Q727" s="1">
        <v>40.082656860351562</v>
      </c>
      <c r="R727" s="1">
        <v>410.10040283203125</v>
      </c>
      <c r="S727" s="1">
        <v>417.38201904296875</v>
      </c>
      <c r="T727" s="1">
        <v>20.417530059814453</v>
      </c>
      <c r="U727" s="1">
        <v>20.995075225830078</v>
      </c>
      <c r="V727" s="1">
        <v>28.587993621826172</v>
      </c>
      <c r="W727" s="1">
        <v>29.392787933349609</v>
      </c>
      <c r="X727" s="1">
        <v>600.40283203125</v>
      </c>
      <c r="Y727" s="1">
        <v>9.1622166335582733E-2</v>
      </c>
      <c r="Z727" s="1">
        <v>9.6444390714168549E-2</v>
      </c>
      <c r="AA727" s="1">
        <v>101.18680572509766</v>
      </c>
      <c r="AB727" s="1">
        <v>1.5164721012115479</v>
      </c>
      <c r="AC727" s="1">
        <v>-0.27940133213996887</v>
      </c>
      <c r="AD727" s="1">
        <v>2.0582135766744614E-2</v>
      </c>
      <c r="AE727" s="1">
        <v>7.233812939375639E-4</v>
      </c>
      <c r="AF727" s="1">
        <v>1.862025260925293E-2</v>
      </c>
      <c r="AG727" s="1">
        <v>1.134648802690208E-3</v>
      </c>
      <c r="AH727" s="1">
        <v>1</v>
      </c>
      <c r="AI727" s="1">
        <v>0</v>
      </c>
      <c r="AJ727" s="1">
        <v>2</v>
      </c>
      <c r="AK727" s="1">
        <v>0</v>
      </c>
      <c r="AL727" s="1">
        <v>1</v>
      </c>
      <c r="AM727" s="1">
        <v>0.18999999761581421</v>
      </c>
      <c r="AN727" s="1">
        <v>111115</v>
      </c>
      <c r="AO727">
        <f>X727*0.000001/(K727*0.0001)</f>
        <v>0.36190646564737528</v>
      </c>
      <c r="AP727">
        <f>(U727-T727)/(1000-U727)*AO727</f>
        <v>2.134997735916968E-4</v>
      </c>
      <c r="AQ727">
        <f>(P727+273.15)</f>
        <v>310.6698173522949</v>
      </c>
      <c r="AR727">
        <f>(O727+273.15)</f>
        <v>312.67473449707029</v>
      </c>
      <c r="AS727">
        <f>(Y727*AK727+Z727*AL727)*AM727</f>
        <v>1.8324434005750678E-2</v>
      </c>
      <c r="AT727">
        <f>((AS727+0.00000010773*(AR727^4-AQ727^4))-AP727*44100)/(L727*0.92*2*29.3+0.00000043092*AQ727^3)</f>
        <v>0.13880694292402415</v>
      </c>
      <c r="AU727">
        <f>0.61365*EXP(17.502*J727/(240.97+J727))</f>
        <v>6.5351037987953768</v>
      </c>
      <c r="AV727">
        <f>AU727*1000/AA727</f>
        <v>64.584544911416813</v>
      </c>
      <c r="AW727">
        <f>(AV727-U727)</f>
        <v>43.589469685586735</v>
      </c>
      <c r="AX727">
        <f>IF(D727,P727,(O727+P727)/2)</f>
        <v>37.519817352294922</v>
      </c>
      <c r="AY727">
        <f>0.61365*EXP(17.502*AX727/(240.97+AX727))</f>
        <v>6.4859856418972663</v>
      </c>
      <c r="AZ727">
        <f>IF(AW727&lt;&gt;0,(1000-(AV727+U727)/2)/AW727*AP727,0)</f>
        <v>4.6883836923023838E-3</v>
      </c>
      <c r="BA727">
        <f>U727*AA727/1000</f>
        <v>2.1244245980598788</v>
      </c>
      <c r="BB727">
        <f>(AY727-BA727)</f>
        <v>4.3615610438373871</v>
      </c>
      <c r="BC727">
        <f>1/(1.6/F727+1.37/N727)</f>
        <v>2.9307884799130188E-3</v>
      </c>
      <c r="BD727">
        <f>G727*AA727*0.001</f>
        <v>130.01975147310478</v>
      </c>
      <c r="BE727">
        <f>G727/S727</f>
        <v>3.0785889747286435</v>
      </c>
      <c r="BF727">
        <f>(1-AP727*AA727/AU727/F727)*100</f>
        <v>29.582645415842613</v>
      </c>
      <c r="BG727">
        <f>(S727-E727/(N727/1.35))</f>
        <v>418.40365965059425</v>
      </c>
      <c r="BH727">
        <f>E727*BF727/100/BG727</f>
        <v>-1.9262311974389801E-3</v>
      </c>
    </row>
    <row r="728" spans="1:60" x14ac:dyDescent="0.25">
      <c r="A728" s="1">
        <v>260</v>
      </c>
      <c r="B728" s="1" t="s">
        <v>790</v>
      </c>
      <c r="C728" s="1">
        <v>25943.999999530613</v>
      </c>
      <c r="D728" s="1">
        <v>1</v>
      </c>
      <c r="E728">
        <f>(R728-S728*(1000-T728)/(1000-U728))*AO728</f>
        <v>-2.7102888533528926</v>
      </c>
      <c r="F728">
        <f>IF(AZ728&lt;&gt;0,1/(1/AZ728-1/N728),0)</f>
        <v>4.7153561885804971E-3</v>
      </c>
      <c r="G728">
        <f>((BC728-AP728/2)*S728-E728)/(BC728+AP728/2)</f>
        <v>1276.3981612975599</v>
      </c>
      <c r="H728">
        <f>AP728*1000</f>
        <v>0.21430075998580725</v>
      </c>
      <c r="I728">
        <f>(AU728-BA728)</f>
        <v>4.4077376553876855</v>
      </c>
      <c r="J728">
        <f>(P728+AT728*D728)</f>
        <v>37.649807855695357</v>
      </c>
      <c r="K728" s="1">
        <v>16.590000152587891</v>
      </c>
      <c r="L728">
        <f>(K728*AI728+AJ728)</f>
        <v>2</v>
      </c>
      <c r="M728" s="1">
        <v>0.5</v>
      </c>
      <c r="N728">
        <f>L728*(M728+1)*(M728+1)/(M728*M728+1)</f>
        <v>3.6</v>
      </c>
      <c r="O728" s="1">
        <v>39.520523071289063</v>
      </c>
      <c r="P728" s="1">
        <v>37.510776519775391</v>
      </c>
      <c r="Q728" s="1">
        <v>40.075454711914063</v>
      </c>
      <c r="R728" s="1">
        <v>410.12908935546875</v>
      </c>
      <c r="S728" s="1">
        <v>417.3709716796875</v>
      </c>
      <c r="T728" s="1">
        <v>20.413524627685547</v>
      </c>
      <c r="U728" s="1">
        <v>20.993246078491211</v>
      </c>
      <c r="V728" s="1">
        <v>28.586069107055664</v>
      </c>
      <c r="W728" s="1">
        <v>29.396692276000977</v>
      </c>
      <c r="X728" s="1">
        <v>600.39410400390625</v>
      </c>
      <c r="Y728" s="1">
        <v>9.6246480941772461E-2</v>
      </c>
      <c r="Z728" s="1">
        <v>0.10131208598613739</v>
      </c>
      <c r="AA728" s="1">
        <v>101.18667602539062</v>
      </c>
      <c r="AB728" s="1">
        <v>1.5164721012115479</v>
      </c>
      <c r="AC728" s="1">
        <v>-0.27940133213996887</v>
      </c>
      <c r="AD728" s="1">
        <v>2.0582135766744614E-2</v>
      </c>
      <c r="AE728" s="1">
        <v>7.233812939375639E-4</v>
      </c>
      <c r="AF728" s="1">
        <v>1.862025260925293E-2</v>
      </c>
      <c r="AG728" s="1">
        <v>1.134648802690208E-3</v>
      </c>
      <c r="AH728" s="1">
        <v>1</v>
      </c>
      <c r="AI728" s="1">
        <v>0</v>
      </c>
      <c r="AJ728" s="1">
        <v>2</v>
      </c>
      <c r="AK728" s="1">
        <v>0</v>
      </c>
      <c r="AL728" s="1">
        <v>1</v>
      </c>
      <c r="AM728" s="1">
        <v>0.18999999761581421</v>
      </c>
      <c r="AN728" s="1">
        <v>111115</v>
      </c>
      <c r="AO728">
        <f>X728*0.000001/(K728*0.0001)</f>
        <v>0.36190120463033881</v>
      </c>
      <c r="AP728">
        <f>(U728-T728)/(1000-U728)*AO728</f>
        <v>2.1430075998580726E-4</v>
      </c>
      <c r="AQ728">
        <f>(P728+273.15)</f>
        <v>310.66077651977537</v>
      </c>
      <c r="AR728">
        <f>(O728+273.15)</f>
        <v>312.67052307128904</v>
      </c>
      <c r="AS728">
        <f>(Y728*AK728+Z728*AL728)*AM728</f>
        <v>1.9249296095819268E-2</v>
      </c>
      <c r="AT728">
        <f>((AS728+0.00000010773*(AR728^4-AQ728^4))-AP728*44100)/(L728*0.92*2*29.3+0.00000043092*AQ728^3)</f>
        <v>0.13903133591996608</v>
      </c>
      <c r="AU728">
        <f>0.61365*EXP(17.502*J728/(240.97+J728))</f>
        <v>6.5319744450532777</v>
      </c>
      <c r="AV728">
        <f>AU728*1000/AA728</f>
        <v>64.553701155419105</v>
      </c>
      <c r="AW728">
        <f>(AV728-U728)</f>
        <v>43.560455076927894</v>
      </c>
      <c r="AX728">
        <f>IF(D728,P728,(O728+P728)/2)</f>
        <v>37.510776519775391</v>
      </c>
      <c r="AY728">
        <f>0.61365*EXP(17.502*AX728/(240.97+AX728))</f>
        <v>6.48279760186026</v>
      </c>
      <c r="AZ728">
        <f>IF(AW728&lt;&gt;0,(1000-(AV728+U728)/2)/AW728*AP728,0)</f>
        <v>4.7091879944824496E-3</v>
      </c>
      <c r="BA728">
        <f>U728*AA728/1000</f>
        <v>2.1242367896655923</v>
      </c>
      <c r="BB728">
        <f>(AY728-BA728)</f>
        <v>4.3585608121946677</v>
      </c>
      <c r="BC728">
        <f>1/(1.6/F728+1.37/N728)</f>
        <v>2.9437960494114687E-3</v>
      </c>
      <c r="BD728">
        <f>G728*AA728*0.001</f>
        <v>129.15448722662049</v>
      </c>
      <c r="BE728">
        <f>G728/S728</f>
        <v>3.0581862369602821</v>
      </c>
      <c r="BF728">
        <f>(1-AP728*AA728/AU728/F728)*100</f>
        <v>29.597503482592412</v>
      </c>
      <c r="BG728">
        <f>(S728-E728/(N728/1.35))</f>
        <v>418.38732999969483</v>
      </c>
      <c r="BH728">
        <f>E728*BF728/100/BG728</f>
        <v>-1.9173091062772416E-3</v>
      </c>
    </row>
    <row r="729" spans="1:60" x14ac:dyDescent="0.25">
      <c r="A729" s="1" t="s">
        <v>9</v>
      </c>
      <c r="B729" s="1" t="s">
        <v>791</v>
      </c>
    </row>
    <row r="730" spans="1:60" x14ac:dyDescent="0.25">
      <c r="A730" s="1" t="s">
        <v>9</v>
      </c>
      <c r="B730" s="1" t="s">
        <v>792</v>
      </c>
    </row>
    <row r="731" spans="1:60" x14ac:dyDescent="0.25">
      <c r="A731" s="1" t="s">
        <v>9</v>
      </c>
      <c r="B731" s="1" t="s">
        <v>793</v>
      </c>
    </row>
    <row r="732" spans="1:60" x14ac:dyDescent="0.25">
      <c r="A732" s="1" t="s">
        <v>9</v>
      </c>
      <c r="B732" s="1" t="s">
        <v>794</v>
      </c>
    </row>
    <row r="733" spans="1:60" x14ac:dyDescent="0.25">
      <c r="A733" s="1" t="s">
        <v>9</v>
      </c>
      <c r="B733" s="1" t="s">
        <v>795</v>
      </c>
    </row>
    <row r="734" spans="1:60" x14ac:dyDescent="0.25">
      <c r="A734" s="1" t="s">
        <v>9</v>
      </c>
      <c r="B734" s="1" t="s">
        <v>796</v>
      </c>
    </row>
    <row r="735" spans="1:60" x14ac:dyDescent="0.25">
      <c r="A735" s="1" t="s">
        <v>9</v>
      </c>
      <c r="B735" s="1" t="s">
        <v>797</v>
      </c>
    </row>
    <row r="736" spans="1:60" x14ac:dyDescent="0.25">
      <c r="A736" s="1" t="s">
        <v>9</v>
      </c>
      <c r="B736" s="1" t="s">
        <v>798</v>
      </c>
    </row>
    <row r="737" spans="1:60" x14ac:dyDescent="0.25">
      <c r="A737" s="1" t="s">
        <v>9</v>
      </c>
      <c r="B737" s="1" t="s">
        <v>799</v>
      </c>
    </row>
    <row r="738" spans="1:60" x14ac:dyDescent="0.25">
      <c r="A738" s="1">
        <v>261</v>
      </c>
      <c r="B738" s="1" t="s">
        <v>800</v>
      </c>
      <c r="C738" s="1">
        <v>26222.499999988824</v>
      </c>
      <c r="D738" s="1">
        <v>1</v>
      </c>
      <c r="E738">
        <f>(R738-S738*(1000-T738)/(1000-U738))*AO738</f>
        <v>-4.321708143734952</v>
      </c>
      <c r="F738">
        <f>IF(AZ738&lt;&gt;0,1/(1/AZ738-1/N738),0)</f>
        <v>6.213514674355991E-3</v>
      </c>
      <c r="G738">
        <f>((BC738-AP738/2)*S738-E738)/(BC738+AP738/2)</f>
        <v>1467.7380029430285</v>
      </c>
      <c r="H738">
        <f>AP738*1000</f>
        <v>0.28277838929559074</v>
      </c>
      <c r="I738">
        <f>(AU738-BA738)</f>
        <v>4.4143734455338279</v>
      </c>
      <c r="J738">
        <f>(P738+AT738*D738)</f>
        <v>37.726533082351601</v>
      </c>
      <c r="K738" s="1">
        <v>16.850000381469727</v>
      </c>
      <c r="L738">
        <f>(K738*AI738+AJ738)</f>
        <v>2</v>
      </c>
      <c r="M738" s="1">
        <v>0.5</v>
      </c>
      <c r="N738">
        <f>L738*(M738+1)*(M738+1)/(M738*M738+1)</f>
        <v>3.6</v>
      </c>
      <c r="O738" s="1">
        <v>39.510105133056641</v>
      </c>
      <c r="P738" s="1">
        <v>37.625831604003906</v>
      </c>
      <c r="Q738" s="1">
        <v>40.064338684082031</v>
      </c>
      <c r="R738" s="1">
        <v>410.35595703125</v>
      </c>
      <c r="S738" s="1">
        <v>422.14862060546875</v>
      </c>
      <c r="T738" s="1">
        <v>20.421424865722656</v>
      </c>
      <c r="U738" s="1">
        <v>21.198141098022461</v>
      </c>
      <c r="V738" s="1">
        <v>28.649023056030273</v>
      </c>
      <c r="W738" s="1">
        <v>29.699367523193359</v>
      </c>
      <c r="X738" s="1">
        <v>600.45233154296875</v>
      </c>
      <c r="Y738" s="1">
        <v>0.18500594794750214</v>
      </c>
      <c r="Z738" s="1">
        <v>0.19474311172962189</v>
      </c>
      <c r="AA738" s="1">
        <v>101.18235778808594</v>
      </c>
      <c r="AB738" s="1">
        <v>1.4486773014068604</v>
      </c>
      <c r="AC738" s="1">
        <v>-0.28622916340827942</v>
      </c>
      <c r="AD738" s="1">
        <v>3.9125896990299225E-2</v>
      </c>
      <c r="AE738" s="1">
        <v>1.781739410944283E-3</v>
      </c>
      <c r="AF738" s="1">
        <v>2.0580921322107315E-2</v>
      </c>
      <c r="AG738" s="1">
        <v>1.7669503577053547E-3</v>
      </c>
      <c r="AH738" s="1">
        <v>0.66666668653488159</v>
      </c>
      <c r="AI738" s="1">
        <v>0</v>
      </c>
      <c r="AJ738" s="1">
        <v>2</v>
      </c>
      <c r="AK738" s="1">
        <v>0</v>
      </c>
      <c r="AL738" s="1">
        <v>1</v>
      </c>
      <c r="AM738" s="1">
        <v>0.18999999761581421</v>
      </c>
      <c r="AN738" s="1">
        <v>111115</v>
      </c>
      <c r="AO738">
        <f>X738*0.000001/(K738*0.0001)</f>
        <v>0.35635152400548187</v>
      </c>
      <c r="AP738">
        <f>(U738-T738)/(1000-U738)*AO738</f>
        <v>2.8277838929559074E-4</v>
      </c>
      <c r="AQ738">
        <f>(P738+273.15)</f>
        <v>310.77583160400388</v>
      </c>
      <c r="AR738">
        <f>(O738+273.15)</f>
        <v>312.66010513305662</v>
      </c>
      <c r="AS738">
        <f>(Y738*AK738+Z738*AL738)*AM738</f>
        <v>3.7001190764324399E-2</v>
      </c>
      <c r="AT738">
        <f>((AS738+0.00000010773*(AR738^4-AQ738^4))-AP738*44100)/(L738*0.92*2*29.3+0.00000043092*AQ738^3)</f>
        <v>0.1007014783476943</v>
      </c>
      <c r="AU738">
        <f>0.61365*EXP(17.502*J738/(240.97+J738))</f>
        <v>6.5592513425562649</v>
      </c>
      <c r="AV738">
        <f>AU738*1000/AA738</f>
        <v>64.826037719874193</v>
      </c>
      <c r="AW738">
        <f>(AV738-U738)</f>
        <v>43.627896621851733</v>
      </c>
      <c r="AX738">
        <f>IF(D738,P738,(O738+P738)/2)</f>
        <v>37.625831604003906</v>
      </c>
      <c r="AY738">
        <f>0.61365*EXP(17.502*AX738/(240.97+AX738))</f>
        <v>6.5234707638002742</v>
      </c>
      <c r="AZ738">
        <f>IF(AW738&lt;&gt;0,(1000-(AV738+U738)/2)/AW738*AP738,0)</f>
        <v>6.2028087734293446E-3</v>
      </c>
      <c r="BA738">
        <f>U738*AA738/1000</f>
        <v>2.1448778970224374</v>
      </c>
      <c r="BB738">
        <f>(AY738-BA738)</f>
        <v>4.3785928667778364</v>
      </c>
      <c r="BC738">
        <f>1/(1.6/F738+1.37/N738)</f>
        <v>3.8777159222785872E-3</v>
      </c>
      <c r="BD738">
        <f>G738*AA738*0.001</f>
        <v>148.50919175295223</v>
      </c>
      <c r="BE738">
        <f>G738/S738</f>
        <v>3.4768276651903256</v>
      </c>
      <c r="BF738">
        <f>(1-AP738*AA738/AU738/F738)*100</f>
        <v>29.796395567497626</v>
      </c>
      <c r="BG738">
        <f>(S738-E738/(N738/1.35))</f>
        <v>423.76926115936936</v>
      </c>
      <c r="BH738">
        <f>E738*BF738/100/BG738</f>
        <v>-3.0387132144909105E-3</v>
      </c>
    </row>
    <row r="739" spans="1:60" x14ac:dyDescent="0.25">
      <c r="A739" s="1">
        <v>262</v>
      </c>
      <c r="B739" s="1" t="s">
        <v>801</v>
      </c>
      <c r="C739" s="1">
        <v>26227.99999986589</v>
      </c>
      <c r="D739" s="1">
        <v>1</v>
      </c>
      <c r="E739">
        <f>(R739-S739*(1000-T739)/(1000-U739))*AO739</f>
        <v>-4.3202467308754553</v>
      </c>
      <c r="F739">
        <f>IF(AZ739&lt;&gt;0,1/(1/AZ739-1/N739),0)</f>
        <v>6.2544072696917342E-3</v>
      </c>
      <c r="G739">
        <f>((BC739-AP739/2)*S739-E739)/(BC739+AP739/2)</f>
        <v>1460.4376735863671</v>
      </c>
      <c r="H739">
        <f>AP739*1000</f>
        <v>0.28418166135846429</v>
      </c>
      <c r="I739">
        <f>(AU739-BA739)</f>
        <v>4.4074982097926334</v>
      </c>
      <c r="J739">
        <f>(P739+AT739*D739)</f>
        <v>37.70515086581154</v>
      </c>
      <c r="K739" s="1">
        <v>16.850000381469727</v>
      </c>
      <c r="L739">
        <f>(K739*AI739+AJ739)</f>
        <v>2</v>
      </c>
      <c r="M739" s="1">
        <v>0.5</v>
      </c>
      <c r="N739">
        <f>L739*(M739+1)*(M739+1)/(M739*M739+1)</f>
        <v>3.6</v>
      </c>
      <c r="O739" s="1">
        <v>39.500144958496094</v>
      </c>
      <c r="P739" s="1">
        <v>37.603668212890625</v>
      </c>
      <c r="Q739" s="1">
        <v>40.051349639892578</v>
      </c>
      <c r="R739" s="1">
        <v>410.3349609375</v>
      </c>
      <c r="S739" s="1">
        <v>422.12188720703125</v>
      </c>
      <c r="T739" s="1">
        <v>20.410360336303711</v>
      </c>
      <c r="U739" s="1">
        <v>21.190937042236328</v>
      </c>
      <c r="V739" s="1">
        <v>28.650636672973633</v>
      </c>
      <c r="W739" s="1">
        <v>29.704511642456055</v>
      </c>
      <c r="X739" s="1">
        <v>600.45208740234375</v>
      </c>
      <c r="Y739" s="1">
        <v>0.18740695714950562</v>
      </c>
      <c r="Z739" s="1">
        <v>0.19727048277854919</v>
      </c>
      <c r="AA739" s="1">
        <v>101.1820068359375</v>
      </c>
      <c r="AB739" s="1">
        <v>1.4486773014068604</v>
      </c>
      <c r="AC739" s="1">
        <v>-0.28622916340827942</v>
      </c>
      <c r="AD739" s="1">
        <v>3.9125896990299225E-2</v>
      </c>
      <c r="AE739" s="1">
        <v>1.781739410944283E-3</v>
      </c>
      <c r="AF739" s="1">
        <v>2.0580921322107315E-2</v>
      </c>
      <c r="AG739" s="1">
        <v>1.7669503577053547E-3</v>
      </c>
      <c r="AH739" s="1">
        <v>1</v>
      </c>
      <c r="AI739" s="1">
        <v>0</v>
      </c>
      <c r="AJ739" s="1">
        <v>2</v>
      </c>
      <c r="AK739" s="1">
        <v>0</v>
      </c>
      <c r="AL739" s="1">
        <v>1</v>
      </c>
      <c r="AM739" s="1">
        <v>0.18999999761581421</v>
      </c>
      <c r="AN739" s="1">
        <v>111115</v>
      </c>
      <c r="AO739">
        <f>X739*0.000001/(K739*0.0001)</f>
        <v>0.3563513791149065</v>
      </c>
      <c r="AP739">
        <f>(U739-T739)/(1000-U739)*AO739</f>
        <v>2.841816613584643E-4</v>
      </c>
      <c r="AQ739">
        <f>(P739+273.15)</f>
        <v>310.7536682128906</v>
      </c>
      <c r="AR739">
        <f>(O739+273.15)</f>
        <v>312.65014495849607</v>
      </c>
      <c r="AS739">
        <f>(Y739*AK739+Z739*AL739)*AM739</f>
        <v>3.7481391257594865E-2</v>
      </c>
      <c r="AT739">
        <f>((AS739+0.00000010773*(AR739^4-AQ739^4))-AP739*44100)/(L739*0.92*2*29.3+0.00000043092*AQ739^3)</f>
        <v>0.1014826529209177</v>
      </c>
      <c r="AU739">
        <f>0.61365*EXP(17.502*J739/(240.97+J739))</f>
        <v>6.5516397464601104</v>
      </c>
      <c r="AV739">
        <f>AU739*1000/AA739</f>
        <v>64.751035795161954</v>
      </c>
      <c r="AW739">
        <f>(AV739-U739)</f>
        <v>43.560098752925626</v>
      </c>
      <c r="AX739">
        <f>IF(D739,P739,(O739+P739)/2)</f>
        <v>37.603668212890625</v>
      </c>
      <c r="AY739">
        <f>0.61365*EXP(17.502*AX739/(240.97+AX739))</f>
        <v>6.515618599033453</v>
      </c>
      <c r="AZ739">
        <f>IF(AW739&lt;&gt;0,(1000-(AV739+U739)/2)/AW739*AP739,0)</f>
        <v>6.2435601119825296E-3</v>
      </c>
      <c r="BA739">
        <f>U739*AA739/1000</f>
        <v>2.1441415366674774</v>
      </c>
      <c r="BB739">
        <f>(AY739-BA739)</f>
        <v>4.371477062365976</v>
      </c>
      <c r="BC739">
        <f>1/(1.6/F739+1.37/N739)</f>
        <v>3.9031981717347862E-3</v>
      </c>
      <c r="BD739">
        <f>G739*AA739*0.001</f>
        <v>147.77001467227646</v>
      </c>
      <c r="BE739">
        <f>G739/S739</f>
        <v>3.4597534926448623</v>
      </c>
      <c r="BF739">
        <f>(1-AP739*AA739/AU739/F739)*100</f>
        <v>29.828110479693258</v>
      </c>
      <c r="BG739">
        <f>(S739-E739/(N739/1.35))</f>
        <v>423.74197973110955</v>
      </c>
      <c r="BH739">
        <f>E739*BF739/100/BG739</f>
        <v>-3.0411147101795147E-3</v>
      </c>
    </row>
    <row r="740" spans="1:60" x14ac:dyDescent="0.25">
      <c r="A740" s="1">
        <v>263</v>
      </c>
      <c r="B740" s="1" t="s">
        <v>802</v>
      </c>
      <c r="C740" s="1">
        <v>26232.999999754131</v>
      </c>
      <c r="D740" s="1">
        <v>1</v>
      </c>
      <c r="E740">
        <f>(R740-S740*(1000-T740)/(1000-U740))*AO740</f>
        <v>-4.4226809658409492</v>
      </c>
      <c r="F740">
        <f>IF(AZ740&lt;&gt;0,1/(1/AZ740-1/N740),0)</f>
        <v>6.4578561895100783E-3</v>
      </c>
      <c r="G740">
        <f>((BC740-AP740/2)*S740-E740)/(BC740+AP740/2)</f>
        <v>1451.4205348996052</v>
      </c>
      <c r="H740">
        <f>AP740*1000</f>
        <v>0.29299737635616829</v>
      </c>
      <c r="I740">
        <f>(AU740-BA740)</f>
        <v>4.401472022373925</v>
      </c>
      <c r="J740">
        <f>(P740+AT740*D740)</f>
        <v>37.686518050989086</v>
      </c>
      <c r="K740" s="1">
        <v>16.850000381469727</v>
      </c>
      <c r="L740">
        <f>(K740*AI740+AJ740)</f>
        <v>2</v>
      </c>
      <c r="M740" s="1">
        <v>0.5</v>
      </c>
      <c r="N740">
        <f>L740*(M740+1)*(M740+1)/(M740*M740+1)</f>
        <v>3.6</v>
      </c>
      <c r="O740" s="1">
        <v>39.492424011230469</v>
      </c>
      <c r="P740" s="1">
        <v>37.587360382080078</v>
      </c>
      <c r="Q740" s="1">
        <v>40.057628631591797</v>
      </c>
      <c r="R740" s="1">
        <v>410.014892578125</v>
      </c>
      <c r="S740" s="1">
        <v>422.0789794921875</v>
      </c>
      <c r="T740" s="1">
        <v>20.380216598510742</v>
      </c>
      <c r="U740" s="1">
        <v>21.185020446777344</v>
      </c>
      <c r="V740" s="1">
        <v>28.585439682006836</v>
      </c>
      <c r="W740" s="1">
        <v>29.708831787109375</v>
      </c>
      <c r="X740" s="1">
        <v>600.44635009765625</v>
      </c>
      <c r="Y740" s="1">
        <v>0.18054887652397156</v>
      </c>
      <c r="Z740" s="1">
        <v>0.19005145132541656</v>
      </c>
      <c r="AA740" s="1">
        <v>101.18192291259766</v>
      </c>
      <c r="AB740" s="1">
        <v>1.4486773014068604</v>
      </c>
      <c r="AC740" s="1">
        <v>-0.28622916340827942</v>
      </c>
      <c r="AD740" s="1">
        <v>3.9125896990299225E-2</v>
      </c>
      <c r="AE740" s="1">
        <v>1.781739410944283E-3</v>
      </c>
      <c r="AF740" s="1">
        <v>2.0580921322107315E-2</v>
      </c>
      <c r="AG740" s="1">
        <v>1.7669503577053547E-3</v>
      </c>
      <c r="AH740" s="1">
        <v>1</v>
      </c>
      <c r="AI740" s="1">
        <v>0</v>
      </c>
      <c r="AJ740" s="1">
        <v>2</v>
      </c>
      <c r="AK740" s="1">
        <v>0</v>
      </c>
      <c r="AL740" s="1">
        <v>1</v>
      </c>
      <c r="AM740" s="1">
        <v>0.18999999761581421</v>
      </c>
      <c r="AN740" s="1">
        <v>111115</v>
      </c>
      <c r="AO740">
        <f>X740*0.000001/(K740*0.0001)</f>
        <v>0.35634797418638564</v>
      </c>
      <c r="AP740">
        <f>(U740-T740)/(1000-U740)*AO740</f>
        <v>2.9299737635616832E-4</v>
      </c>
      <c r="AQ740">
        <f>(P740+273.15)</f>
        <v>310.73736038208006</v>
      </c>
      <c r="AR740">
        <f>(O740+273.15)</f>
        <v>312.64242401123045</v>
      </c>
      <c r="AS740">
        <f>(Y740*AK740+Z740*AL740)*AM740</f>
        <v>3.6109775298711178E-2</v>
      </c>
      <c r="AT740">
        <f>((AS740+0.00000010773*(AR740^4-AQ740^4))-AP740*44100)/(L740*0.92*2*29.3+0.00000043092*AQ740^3)</f>
        <v>9.915766890900489E-2</v>
      </c>
      <c r="AU740">
        <f>0.61365*EXP(17.502*J740/(240.97+J740))</f>
        <v>6.5450131281215551</v>
      </c>
      <c r="AV740">
        <f>AU740*1000/AA740</f>
        <v>64.685597384576567</v>
      </c>
      <c r="AW740">
        <f>(AV740-U740)</f>
        <v>43.500576937799224</v>
      </c>
      <c r="AX740">
        <f>IF(D740,P740,(O740+P740)/2)</f>
        <v>37.587360382080078</v>
      </c>
      <c r="AY740">
        <f>0.61365*EXP(17.502*AX740/(240.97+AX740))</f>
        <v>6.5098462131116808</v>
      </c>
      <c r="AZ740">
        <f>IF(AW740&lt;&gt;0,(1000-(AV740+U740)/2)/AW740*AP740,0)</f>
        <v>6.4462925145061358E-3</v>
      </c>
      <c r="BA740">
        <f>U740*AA740/1000</f>
        <v>2.1435411057476306</v>
      </c>
      <c r="BB740">
        <f>(AY740-BA740)</f>
        <v>4.3663051073640506</v>
      </c>
      <c r="BC740">
        <f>1/(1.6/F740+1.37/N740)</f>
        <v>4.0299701521701349E-3</v>
      </c>
      <c r="BD740">
        <f>G740*AA740*0.001</f>
        <v>146.85752067597309</v>
      </c>
      <c r="BE740">
        <f>G740/S740</f>
        <v>3.4387415754412625</v>
      </c>
      <c r="BF740">
        <f>(1-AP740*AA740/AU740/F740)*100</f>
        <v>29.859675832206769</v>
      </c>
      <c r="BG740">
        <f>(S740-E740/(N740/1.35))</f>
        <v>423.73748485437784</v>
      </c>
      <c r="BH740">
        <f>E740*BF740/100/BG740</f>
        <v>-3.1165479729664638E-3</v>
      </c>
    </row>
    <row r="741" spans="1:60" x14ac:dyDescent="0.25">
      <c r="A741" s="1">
        <v>264</v>
      </c>
      <c r="B741" s="1" t="s">
        <v>803</v>
      </c>
      <c r="C741" s="1">
        <v>26237.999999642372</v>
      </c>
      <c r="D741" s="1">
        <v>1</v>
      </c>
      <c r="E741">
        <f>(R741-S741*(1000-T741)/(1000-U741))*AO741</f>
        <v>-4.4292067004994546</v>
      </c>
      <c r="F741">
        <f>IF(AZ741&lt;&gt;0,1/(1/AZ741-1/N741),0)</f>
        <v>6.474527083218857E-3</v>
      </c>
      <c r="G741">
        <f>((BC741-AP741/2)*S741-E741)/(BC741+AP741/2)</f>
        <v>1450.2721603363661</v>
      </c>
      <c r="H741">
        <f>AP741*1000</f>
        <v>0.29362812121396092</v>
      </c>
      <c r="I741">
        <f>(AU741-BA741)</f>
        <v>4.3996711699460818</v>
      </c>
      <c r="J741">
        <f>(P741+AT741*D741)</f>
        <v>37.680414574431758</v>
      </c>
      <c r="K741" s="1">
        <v>16.850000381469727</v>
      </c>
      <c r="L741">
        <f>(K741*AI741+AJ741)</f>
        <v>2</v>
      </c>
      <c r="M741" s="1">
        <v>0.5</v>
      </c>
      <c r="N741">
        <f>L741*(M741+1)*(M741+1)/(M741*M741+1)</f>
        <v>3.6</v>
      </c>
      <c r="O741" s="1">
        <v>39.490684509277344</v>
      </c>
      <c r="P741" s="1">
        <v>37.581077575683594</v>
      </c>
      <c r="Q741" s="1">
        <v>40.080284118652344</v>
      </c>
      <c r="R741" s="1">
        <v>409.98370361328125</v>
      </c>
      <c r="S741" s="1">
        <v>422.06582641601562</v>
      </c>
      <c r="T741" s="1">
        <v>20.374792098999023</v>
      </c>
      <c r="U741" s="1">
        <v>21.181362152099609</v>
      </c>
      <c r="V741" s="1">
        <v>28.579488754272461</v>
      </c>
      <c r="W741" s="1">
        <v>29.707712173461914</v>
      </c>
      <c r="X741" s="1">
        <v>600.42352294921875</v>
      </c>
      <c r="Y741" s="1">
        <v>0.13589423894882202</v>
      </c>
      <c r="Z741" s="1">
        <v>0.14304655790328979</v>
      </c>
      <c r="AA741" s="1">
        <v>101.18199920654297</v>
      </c>
      <c r="AB741" s="1">
        <v>1.4486773014068604</v>
      </c>
      <c r="AC741" s="1">
        <v>-0.28622916340827942</v>
      </c>
      <c r="AD741" s="1">
        <v>3.9125896990299225E-2</v>
      </c>
      <c r="AE741" s="1">
        <v>1.781739410944283E-3</v>
      </c>
      <c r="AF741" s="1">
        <v>2.0580921322107315E-2</v>
      </c>
      <c r="AG741" s="1">
        <v>1.7669503577053547E-3</v>
      </c>
      <c r="AH741" s="1">
        <v>1</v>
      </c>
      <c r="AI741" s="1">
        <v>0</v>
      </c>
      <c r="AJ741" s="1">
        <v>2</v>
      </c>
      <c r="AK741" s="1">
        <v>0</v>
      </c>
      <c r="AL741" s="1">
        <v>1</v>
      </c>
      <c r="AM741" s="1">
        <v>0.18999999761581421</v>
      </c>
      <c r="AN741" s="1">
        <v>111115</v>
      </c>
      <c r="AO741">
        <f>X741*0.000001/(K741*0.0001)</f>
        <v>0.35633442691758999</v>
      </c>
      <c r="AP741">
        <f>(U741-T741)/(1000-U741)*AO741</f>
        <v>2.9362812121396095E-4</v>
      </c>
      <c r="AQ741">
        <f>(P741+273.15)</f>
        <v>310.73107757568357</v>
      </c>
      <c r="AR741">
        <f>(O741+273.15)</f>
        <v>312.64068450927732</v>
      </c>
      <c r="AS741">
        <f>(Y741*AK741+Z741*AL741)*AM741</f>
        <v>2.717884566057549E-2</v>
      </c>
      <c r="AT741">
        <f>((AS741+0.00000010773*(AR741^4-AQ741^4))-AP741*44100)/(L741*0.92*2*29.3+0.00000043092*AQ741^3)</f>
        <v>9.9336998748166871E-2</v>
      </c>
      <c r="AU741">
        <f>0.61365*EXP(17.502*J741/(240.97+J741))</f>
        <v>6.5428437384133238</v>
      </c>
      <c r="AV741">
        <f>AU741*1000/AA741</f>
        <v>64.664108139012029</v>
      </c>
      <c r="AW741">
        <f>(AV741-U741)</f>
        <v>43.48274598691242</v>
      </c>
      <c r="AX741">
        <f>IF(D741,P741,(O741+P741)/2)</f>
        <v>37.581077575683594</v>
      </c>
      <c r="AY741">
        <f>0.61365*EXP(17.502*AX741/(240.97+AX741))</f>
        <v>6.5076235101434561</v>
      </c>
      <c r="AZ741">
        <f>IF(AW741&lt;&gt;0,(1000-(AV741+U741)/2)/AW741*AP741,0)</f>
        <v>6.462903681850974E-3</v>
      </c>
      <c r="BA741">
        <f>U741*AA741/1000</f>
        <v>2.143172568467242</v>
      </c>
      <c r="BB741">
        <f>(AY741-BA741)</f>
        <v>4.3644509416762141</v>
      </c>
      <c r="BC741">
        <f>1/(1.6/F741+1.37/N741)</f>
        <v>4.0403574854436285E-3</v>
      </c>
      <c r="BD741">
        <f>G741*AA741*0.001</f>
        <v>146.74143657642557</v>
      </c>
      <c r="BE741">
        <f>G741/S741</f>
        <v>3.4361278965686344</v>
      </c>
      <c r="BF741">
        <f>(1-AP741*AA741/AU741/F741)*100</f>
        <v>29.866372504517045</v>
      </c>
      <c r="BG741">
        <f>(S741-E741/(N741/1.35))</f>
        <v>423.72677892870291</v>
      </c>
      <c r="BH741">
        <f>E741*BF741/100/BG741</f>
        <v>-3.1219253489493995E-3</v>
      </c>
    </row>
    <row r="742" spans="1:60" x14ac:dyDescent="0.25">
      <c r="A742" s="1">
        <v>265</v>
      </c>
      <c r="B742" s="1" t="s">
        <v>804</v>
      </c>
      <c r="C742" s="1">
        <v>26243.499999519438</v>
      </c>
      <c r="D742" s="1">
        <v>1</v>
      </c>
      <c r="E742">
        <f>(R742-S742*(1000-T742)/(1000-U742))*AO742</f>
        <v>-4.4208970293210639</v>
      </c>
      <c r="F742">
        <f>IF(AZ742&lt;&gt;0,1/(1/AZ742-1/N742),0)</f>
        <v>6.4928211717120658E-3</v>
      </c>
      <c r="G742">
        <f>((BC742-AP742/2)*S742-E742)/(BC742+AP742/2)</f>
        <v>1445.3053786565083</v>
      </c>
      <c r="H742">
        <f>AP742*1000</f>
        <v>0.2945015118234352</v>
      </c>
      <c r="I742">
        <f>(AU742-BA742)</f>
        <v>4.4003404403835331</v>
      </c>
      <c r="J742">
        <f>(P742+AT742*D742)</f>
        <v>37.681369140558026</v>
      </c>
      <c r="K742" s="1">
        <v>16.850000381469727</v>
      </c>
      <c r="L742">
        <f>(K742*AI742+AJ742)</f>
        <v>2</v>
      </c>
      <c r="M742" s="1">
        <v>0.5</v>
      </c>
      <c r="N742">
        <f>L742*(M742+1)*(M742+1)/(M742*M742+1)</f>
        <v>3.6</v>
      </c>
      <c r="O742" s="1">
        <v>39.493480682373047</v>
      </c>
      <c r="P742" s="1">
        <v>37.582134246826172</v>
      </c>
      <c r="Q742" s="1">
        <v>40.089130401611328</v>
      </c>
      <c r="R742" s="1">
        <v>410.00607299804687</v>
      </c>
      <c r="S742" s="1">
        <v>422.06375122070313</v>
      </c>
      <c r="T742" s="1">
        <v>20.369163513183594</v>
      </c>
      <c r="U742" s="1">
        <v>21.178129196166992</v>
      </c>
      <c r="V742" s="1">
        <v>28.566118240356445</v>
      </c>
      <c r="W742" s="1">
        <v>29.699739456176758</v>
      </c>
      <c r="X742" s="1">
        <v>600.4281005859375</v>
      </c>
      <c r="Y742" s="1">
        <v>0.15109355747699738</v>
      </c>
      <c r="Z742" s="1">
        <v>0.15904584527015686</v>
      </c>
      <c r="AA742" s="1">
        <v>101.18186187744141</v>
      </c>
      <c r="AB742" s="1">
        <v>1.4486773014068604</v>
      </c>
      <c r="AC742" s="1">
        <v>-0.28622916340827942</v>
      </c>
      <c r="AD742" s="1">
        <v>3.9125896990299225E-2</v>
      </c>
      <c r="AE742" s="1">
        <v>1.781739410944283E-3</v>
      </c>
      <c r="AF742" s="1">
        <v>2.0580921322107315E-2</v>
      </c>
      <c r="AG742" s="1">
        <v>1.7669503577053547E-3</v>
      </c>
      <c r="AH742" s="1">
        <v>1</v>
      </c>
      <c r="AI742" s="1">
        <v>0</v>
      </c>
      <c r="AJ742" s="1">
        <v>2</v>
      </c>
      <c r="AK742" s="1">
        <v>0</v>
      </c>
      <c r="AL742" s="1">
        <v>1</v>
      </c>
      <c r="AM742" s="1">
        <v>0.18999999761581421</v>
      </c>
      <c r="AN742" s="1">
        <v>111115</v>
      </c>
      <c r="AO742">
        <f>X742*0.000001/(K742*0.0001)</f>
        <v>0.35633714361587787</v>
      </c>
      <c r="AP742">
        <f>(U742-T742)/(1000-U742)*AO742</f>
        <v>2.9450151182343522E-4</v>
      </c>
      <c r="AQ742">
        <f>(P742+273.15)</f>
        <v>310.73213424682615</v>
      </c>
      <c r="AR742">
        <f>(O742+273.15)</f>
        <v>312.64348068237302</v>
      </c>
      <c r="AS742">
        <f>(Y742*AK742+Z742*AL742)*AM742</f>
        <v>3.0218710222134959E-2</v>
      </c>
      <c r="AT742">
        <f>((AS742+0.00000010773*(AR742^4-AQ742^4))-AP742*44100)/(L742*0.92*2*29.3+0.00000043092*AQ742^3)</f>
        <v>9.9234893731856774E-2</v>
      </c>
      <c r="AU742">
        <f>0.61365*EXP(17.502*J742/(240.97+J742))</f>
        <v>6.5431829835327111</v>
      </c>
      <c r="AV742">
        <f>AU742*1000/AA742</f>
        <v>64.667548729813603</v>
      </c>
      <c r="AW742">
        <f>(AV742-U742)</f>
        <v>43.489419533646611</v>
      </c>
      <c r="AX742">
        <f>IF(D742,P742,(O742+P742)/2)</f>
        <v>37.582134246826172</v>
      </c>
      <c r="AY742">
        <f>0.61365*EXP(17.502*AX742/(240.97+AX742))</f>
        <v>6.5079972884245674</v>
      </c>
      <c r="AZ742">
        <f>IF(AW742&lt;&gt;0,(1000-(AV742+U742)/2)/AW742*AP742,0)</f>
        <v>6.4811320518778732E-3</v>
      </c>
      <c r="BA742">
        <f>U742*AA742/1000</f>
        <v>2.142842543149178</v>
      </c>
      <c r="BB742">
        <f>(AY742-BA742)</f>
        <v>4.3651547452753894</v>
      </c>
      <c r="BC742">
        <f>1/(1.6/F742+1.37/N742)</f>
        <v>4.0517561074698751E-3</v>
      </c>
      <c r="BD742">
        <f>G742*AA742*0.001</f>
        <v>146.23868919394596</v>
      </c>
      <c r="BE742">
        <f>G742/S742</f>
        <v>3.4243769441852341</v>
      </c>
      <c r="BF742">
        <f>(1-AP742*AA742/AU742/F742)*100</f>
        <v>29.859688859378398</v>
      </c>
      <c r="BG742">
        <f>(S742-E742/(N742/1.35))</f>
        <v>423.72158760669851</v>
      </c>
      <c r="BH742">
        <f>E742*BF742/100/BG742</f>
        <v>-3.1154091185320192E-3</v>
      </c>
    </row>
    <row r="743" spans="1:60" x14ac:dyDescent="0.25">
      <c r="A743" s="1" t="s">
        <v>9</v>
      </c>
      <c r="B743" s="1" t="s">
        <v>805</v>
      </c>
    </row>
    <row r="744" spans="1:60" x14ac:dyDescent="0.25">
      <c r="A744" s="1" t="s">
        <v>9</v>
      </c>
      <c r="B744" s="1" t="s">
        <v>806</v>
      </c>
    </row>
    <row r="745" spans="1:60" x14ac:dyDescent="0.25">
      <c r="A745" s="1" t="s">
        <v>9</v>
      </c>
      <c r="B745" s="1" t="s">
        <v>807</v>
      </c>
    </row>
    <row r="746" spans="1:60" x14ac:dyDescent="0.25">
      <c r="A746" s="1" t="s">
        <v>9</v>
      </c>
      <c r="B746" s="1" t="s">
        <v>808</v>
      </c>
    </row>
    <row r="747" spans="1:60" x14ac:dyDescent="0.25">
      <c r="A747" s="1" t="s">
        <v>9</v>
      </c>
      <c r="B747" s="1" t="s">
        <v>809</v>
      </c>
    </row>
    <row r="748" spans="1:60" x14ac:dyDescent="0.25">
      <c r="A748" s="1" t="s">
        <v>9</v>
      </c>
      <c r="B748" s="1" t="s">
        <v>810</v>
      </c>
    </row>
    <row r="749" spans="1:60" x14ac:dyDescent="0.25">
      <c r="A749" s="1" t="s">
        <v>9</v>
      </c>
      <c r="B749" s="1" t="s">
        <v>811</v>
      </c>
    </row>
    <row r="750" spans="1:60" x14ac:dyDescent="0.25">
      <c r="A750" s="1" t="s">
        <v>9</v>
      </c>
      <c r="B750" s="1" t="s">
        <v>812</v>
      </c>
    </row>
    <row r="751" spans="1:60" x14ac:dyDescent="0.25">
      <c r="A751" s="1" t="s">
        <v>9</v>
      </c>
      <c r="B751" s="1" t="s">
        <v>813</v>
      </c>
    </row>
    <row r="752" spans="1:60" x14ac:dyDescent="0.25">
      <c r="A752" s="1">
        <v>266</v>
      </c>
      <c r="B752" s="1" t="s">
        <v>814</v>
      </c>
      <c r="C752" s="1">
        <v>26428.499999988824</v>
      </c>
      <c r="D752" s="1">
        <v>1</v>
      </c>
      <c r="E752">
        <f>(R752-S752*(1000-T752)/(1000-U752))*AO752</f>
        <v>-3.8077373414196387</v>
      </c>
      <c r="F752">
        <f>IF(AZ752&lt;&gt;0,1/(1/AZ752-1/N752),0)</f>
        <v>5.103106435013458E-3</v>
      </c>
      <c r="G752">
        <f>((BC752-AP752/2)*S752-E752)/(BC752+AP752/2)</f>
        <v>1545.8878787248061</v>
      </c>
      <c r="H752">
        <f>AP752*1000</f>
        <v>0.23155632704530113</v>
      </c>
      <c r="I752">
        <f>(AU752-BA752)</f>
        <v>4.4000072982122891</v>
      </c>
      <c r="J752">
        <f>(P752+AT752*D752)</f>
        <v>37.693073835235985</v>
      </c>
      <c r="K752" s="1">
        <v>18.790000915527344</v>
      </c>
      <c r="L752">
        <f>(K752*AI752+AJ752)</f>
        <v>2</v>
      </c>
      <c r="M752" s="1">
        <v>0.5</v>
      </c>
      <c r="N752">
        <f>L752*(M752+1)*(M752+1)/(M752*M752+1)</f>
        <v>3.6</v>
      </c>
      <c r="O752" s="1">
        <v>39.522735595703125</v>
      </c>
      <c r="P752" s="1">
        <v>37.565895080566406</v>
      </c>
      <c r="Q752" s="1">
        <v>40.057060241699219</v>
      </c>
      <c r="R752" s="1">
        <v>410.49810791015625</v>
      </c>
      <c r="S752" s="1">
        <v>422.10757446289062</v>
      </c>
      <c r="T752" s="1">
        <v>20.513984680175781</v>
      </c>
      <c r="U752" s="1">
        <v>21.223201751708984</v>
      </c>
      <c r="V752" s="1">
        <v>28.752382278442383</v>
      </c>
      <c r="W752" s="1">
        <v>29.708166122436523</v>
      </c>
      <c r="X752" s="1">
        <v>600.46533203125</v>
      </c>
      <c r="Y752" s="1">
        <v>0.16567635536193848</v>
      </c>
      <c r="Z752" s="1">
        <v>0.17439617216587067</v>
      </c>
      <c r="AA752" s="1">
        <v>101.17873382568359</v>
      </c>
      <c r="AB752" s="1">
        <v>1.1688600778579712</v>
      </c>
      <c r="AC752" s="1">
        <v>-0.30527958273887634</v>
      </c>
      <c r="AD752" s="1">
        <v>8.9780315756797791E-3</v>
      </c>
      <c r="AE752" s="1">
        <v>1.3302957639098167E-2</v>
      </c>
      <c r="AF752" s="1">
        <v>1.506439782679081E-2</v>
      </c>
      <c r="AG752" s="1">
        <v>1.6226056963205338E-2</v>
      </c>
      <c r="AH752" s="1">
        <v>0.66666668653488159</v>
      </c>
      <c r="AI752" s="1">
        <v>0</v>
      </c>
      <c r="AJ752" s="1">
        <v>2</v>
      </c>
      <c r="AK752" s="1">
        <v>0</v>
      </c>
      <c r="AL752" s="1">
        <v>1</v>
      </c>
      <c r="AM752" s="1">
        <v>0.18999999761581421</v>
      </c>
      <c r="AN752" s="1">
        <v>111115</v>
      </c>
      <c r="AO752">
        <f>X752*0.000001/(K752*0.0001)</f>
        <v>0.31956641978396511</v>
      </c>
      <c r="AP752">
        <f>(U752-T752)/(1000-U752)*AO752</f>
        <v>2.3155632704530114E-4</v>
      </c>
      <c r="AQ752">
        <f>(P752+273.15)</f>
        <v>310.71589508056638</v>
      </c>
      <c r="AR752">
        <f>(O752+273.15)</f>
        <v>312.6727355957031</v>
      </c>
      <c r="AS752">
        <f>(Y752*AK752+Z752*AL752)*AM752</f>
        <v>3.3135272295722551E-2</v>
      </c>
      <c r="AT752">
        <f>((AS752+0.00000010773*(AR752^4-AQ752^4))-AP752*44100)/(L752*0.92*2*29.3+0.00000043092*AQ752^3)</f>
        <v>0.1271787546695794</v>
      </c>
      <c r="AU752">
        <f>0.61365*EXP(17.502*J752/(240.97+J752))</f>
        <v>6.5473439791772341</v>
      </c>
      <c r="AV752">
        <f>AU752*1000/AA752</f>
        <v>64.710673197960418</v>
      </c>
      <c r="AW752">
        <f>(AV752-U752)</f>
        <v>43.487471446251433</v>
      </c>
      <c r="AX752">
        <f>IF(D752,P752,(O752+P752)/2)</f>
        <v>37.565895080566406</v>
      </c>
      <c r="AY752">
        <f>0.61365*EXP(17.502*AX752/(240.97+AX752))</f>
        <v>6.5022550341503074</v>
      </c>
      <c r="AZ752">
        <f>IF(AW752&lt;&gt;0,(1000-(AV752+U752)/2)/AW752*AP752,0)</f>
        <v>5.0958828703834783E-3</v>
      </c>
      <c r="BA752">
        <f>U752*AA752/1000</f>
        <v>2.147336680964945</v>
      </c>
      <c r="BB752">
        <f>(AY752-BA752)</f>
        <v>4.3549183531853624</v>
      </c>
      <c r="BC752">
        <f>1/(1.6/F752+1.37/N752)</f>
        <v>3.1855749993588505E-3</v>
      </c>
      <c r="BD752">
        <f>G752*AA752*0.001</f>
        <v>156.41097820584778</v>
      </c>
      <c r="BE752">
        <f>G752/S752</f>
        <v>3.6623078386874863</v>
      </c>
      <c r="BF752">
        <f>(1-AP752*AA752/AU752/F752)*100</f>
        <v>29.87932181650018</v>
      </c>
      <c r="BG752">
        <f>(S752-E752/(N752/1.35))</f>
        <v>423.53547596592301</v>
      </c>
      <c r="BH752">
        <f>E752*BF752/100/BG752</f>
        <v>-2.6862592598060463E-3</v>
      </c>
    </row>
    <row r="753" spans="1:60" x14ac:dyDescent="0.25">
      <c r="A753" s="1">
        <v>267</v>
      </c>
      <c r="B753" s="1" t="s">
        <v>815</v>
      </c>
      <c r="C753" s="1">
        <v>26433.499999877065</v>
      </c>
      <c r="D753" s="1">
        <v>1</v>
      </c>
      <c r="E753">
        <f>(R753-S753*(1000-T753)/(1000-U753))*AO753</f>
        <v>-3.8128875533459707</v>
      </c>
      <c r="F753">
        <f>IF(AZ753&lt;&gt;0,1/(1/AZ753-1/N753),0)</f>
        <v>5.3022757128528284E-3</v>
      </c>
      <c r="G753">
        <f>((BC753-AP753/2)*S753-E753)/(BC753+AP753/2)</f>
        <v>1504.5024406448204</v>
      </c>
      <c r="H753">
        <f>AP753*1000</f>
        <v>0.23890509967343235</v>
      </c>
      <c r="I753">
        <f>(AU753-BA753)</f>
        <v>4.3698240356064098</v>
      </c>
      <c r="J753">
        <f>(P753+AT753*D753)</f>
        <v>37.62292730525877</v>
      </c>
      <c r="K753" s="1">
        <v>18.790000915527344</v>
      </c>
      <c r="L753">
        <f>(K753*AI753+AJ753)</f>
        <v>2</v>
      </c>
      <c r="M753" s="1">
        <v>0.5</v>
      </c>
      <c r="N753">
        <f>L753*(M753+1)*(M753+1)/(M753*M753+1)</f>
        <v>3.6</v>
      </c>
      <c r="O753" s="1">
        <v>39.508563995361328</v>
      </c>
      <c r="P753" s="1">
        <v>37.492160797119141</v>
      </c>
      <c r="Q753" s="1">
        <v>40.041675567626953</v>
      </c>
      <c r="R753" s="1">
        <v>410.39920043945313</v>
      </c>
      <c r="S753" s="1">
        <v>422.0152587890625</v>
      </c>
      <c r="T753" s="1">
        <v>20.543630599975586</v>
      </c>
      <c r="U753" s="1">
        <v>21.275323867797852</v>
      </c>
      <c r="V753" s="1">
        <v>28.814580917358398</v>
      </c>
      <c r="W753" s="1">
        <v>29.798809051513672</v>
      </c>
      <c r="X753" s="1">
        <v>600.45947265625</v>
      </c>
      <c r="Y753" s="1">
        <v>0.11549180746078491</v>
      </c>
      <c r="Z753" s="1">
        <v>0.12157032638788223</v>
      </c>
      <c r="AA753" s="1">
        <v>101.17906188964844</v>
      </c>
      <c r="AB753" s="1">
        <v>1.1688600778579712</v>
      </c>
      <c r="AC753" s="1">
        <v>-0.30527958273887634</v>
      </c>
      <c r="AD753" s="1">
        <v>8.9780315756797791E-3</v>
      </c>
      <c r="AE753" s="1">
        <v>1.3302957639098167E-2</v>
      </c>
      <c r="AF753" s="1">
        <v>1.506439782679081E-2</v>
      </c>
      <c r="AG753" s="1">
        <v>1.6226056963205338E-2</v>
      </c>
      <c r="AH753" s="1">
        <v>0.66666668653488159</v>
      </c>
      <c r="AI753" s="1">
        <v>0</v>
      </c>
      <c r="AJ753" s="1">
        <v>2</v>
      </c>
      <c r="AK753" s="1">
        <v>0</v>
      </c>
      <c r="AL753" s="1">
        <v>1</v>
      </c>
      <c r="AM753" s="1">
        <v>0.18999999761581421</v>
      </c>
      <c r="AN753" s="1">
        <v>111115</v>
      </c>
      <c r="AO753">
        <f>X753*0.000001/(K753*0.0001)</f>
        <v>0.31956330143659178</v>
      </c>
      <c r="AP753">
        <f>(U753-T753)/(1000-U753)*AO753</f>
        <v>2.3890509967343235E-4</v>
      </c>
      <c r="AQ753">
        <f>(P753+273.15)</f>
        <v>310.64216079711912</v>
      </c>
      <c r="AR753">
        <f>(O753+273.15)</f>
        <v>312.65856399536131</v>
      </c>
      <c r="AS753">
        <f>(Y753*AK753+Z753*AL753)*AM753</f>
        <v>2.3098361723851379E-2</v>
      </c>
      <c r="AT753">
        <f>((AS753+0.00000010773*(AR753^4-AQ753^4))-AP753*44100)/(L753*0.92*2*29.3+0.00000043092*AQ753^3)</f>
        <v>0.13076650813963292</v>
      </c>
      <c r="AU753">
        <f>0.61365*EXP(17.502*J753/(240.97+J753))</f>
        <v>6.5224413459486428</v>
      </c>
      <c r="AV753">
        <f>AU753*1000/AA753</f>
        <v>64.464339005854626</v>
      </c>
      <c r="AW753">
        <f>(AV753-U753)</f>
        <v>43.189015138056774</v>
      </c>
      <c r="AX753">
        <f>IF(D753,P753,(O753+P753)/2)</f>
        <v>37.492160797119141</v>
      </c>
      <c r="AY753">
        <f>0.61365*EXP(17.502*AX753/(240.97+AX753))</f>
        <v>6.4762374819167885</v>
      </c>
      <c r="AZ753">
        <f>IF(AW753&lt;&gt;0,(1000-(AV753+U753)/2)/AW753*AP753,0)</f>
        <v>5.2944777182368161E-3</v>
      </c>
      <c r="BA753">
        <f>U753*AA753/1000</f>
        <v>2.1526173103422335</v>
      </c>
      <c r="BB753">
        <f>(AY753-BA753)</f>
        <v>4.3236201715745555</v>
      </c>
      <c r="BC753">
        <f>1/(1.6/F753+1.37/N753)</f>
        <v>3.3097482925395368E-3</v>
      </c>
      <c r="BD753">
        <f>G753*AA753*0.001</f>
        <v>152.22414555512938</v>
      </c>
      <c r="BE753">
        <f>G753/S753</f>
        <v>3.5650427545247161</v>
      </c>
      <c r="BF753">
        <f>(1-AP753*AA753/AU753/F753)*100</f>
        <v>30.105407124140505</v>
      </c>
      <c r="BG753">
        <f>(S753-E753/(N753/1.35))</f>
        <v>423.44509162156726</v>
      </c>
      <c r="BH753">
        <f>E753*BF753/100/BG753</f>
        <v>-2.7108244819291686E-3</v>
      </c>
    </row>
    <row r="754" spans="1:60" x14ac:dyDescent="0.25">
      <c r="A754" s="1">
        <v>268</v>
      </c>
      <c r="B754" s="1" t="s">
        <v>816</v>
      </c>
      <c r="C754" s="1">
        <v>26438.999999754131</v>
      </c>
      <c r="D754" s="1">
        <v>1</v>
      </c>
      <c r="E754">
        <f>(R754-S754*(1000-T754)/(1000-U754))*AO754</f>
        <v>-3.9581574477353372</v>
      </c>
      <c r="F754">
        <f>IF(AZ754&lt;&gt;0,1/(1/AZ754-1/N754),0)</f>
        <v>5.650019772037094E-3</v>
      </c>
      <c r="G754">
        <f>((BC754-AP754/2)*S754-E754)/(BC754+AP754/2)</f>
        <v>1476.0999406837755</v>
      </c>
      <c r="H754">
        <f>AP754*1000</f>
        <v>0.253537296614472</v>
      </c>
      <c r="I754">
        <f>(AU754-BA754)</f>
        <v>4.3527090053474922</v>
      </c>
      <c r="J754">
        <f>(P754+AT754*D754)</f>
        <v>37.584726001431932</v>
      </c>
      <c r="K754" s="1">
        <v>18.790000915527344</v>
      </c>
      <c r="L754">
        <f>(K754*AI754+AJ754)</f>
        <v>2</v>
      </c>
      <c r="M754" s="1">
        <v>0.5</v>
      </c>
      <c r="N754">
        <f>L754*(M754+1)*(M754+1)/(M754*M754+1)</f>
        <v>3.6</v>
      </c>
      <c r="O754" s="1">
        <v>39.495113372802734</v>
      </c>
      <c r="P754" s="1">
        <v>37.457027435302734</v>
      </c>
      <c r="Q754" s="1">
        <v>40.05126953125</v>
      </c>
      <c r="R754" s="1">
        <v>409.88076782226562</v>
      </c>
      <c r="S754" s="1">
        <v>421.932373046875</v>
      </c>
      <c r="T754" s="1">
        <v>20.534162521362305</v>
      </c>
      <c r="U754" s="1">
        <v>21.31065559387207</v>
      </c>
      <c r="V754" s="1">
        <v>28.790201187133789</v>
      </c>
      <c r="W754" s="1">
        <v>29.869985580444336</v>
      </c>
      <c r="X754" s="1">
        <v>600.44873046875</v>
      </c>
      <c r="Y754" s="1">
        <v>0.10387691855430603</v>
      </c>
      <c r="Z754" s="1">
        <v>0.10934412479400635</v>
      </c>
      <c r="AA754" s="1">
        <v>101.17967224121094</v>
      </c>
      <c r="AB754" s="1">
        <v>1.1688600778579712</v>
      </c>
      <c r="AC754" s="1">
        <v>-0.30527958273887634</v>
      </c>
      <c r="AD754" s="1">
        <v>8.9780315756797791E-3</v>
      </c>
      <c r="AE754" s="1">
        <v>1.3302957639098167E-2</v>
      </c>
      <c r="AF754" s="1">
        <v>1.506439782679081E-2</v>
      </c>
      <c r="AG754" s="1">
        <v>1.6226056963205338E-2</v>
      </c>
      <c r="AH754" s="1">
        <v>1</v>
      </c>
      <c r="AI754" s="1">
        <v>0</v>
      </c>
      <c r="AJ754" s="1">
        <v>2</v>
      </c>
      <c r="AK754" s="1">
        <v>0</v>
      </c>
      <c r="AL754" s="1">
        <v>1</v>
      </c>
      <c r="AM754" s="1">
        <v>0.18999999761581421</v>
      </c>
      <c r="AN754" s="1">
        <v>111115</v>
      </c>
      <c r="AO754">
        <f>X754*0.000001/(K754*0.0001)</f>
        <v>0.31955758446640731</v>
      </c>
      <c r="AP754">
        <f>(U754-T754)/(1000-U754)*AO754</f>
        <v>2.5353729661447199E-4</v>
      </c>
      <c r="AQ754">
        <f>(P754+273.15)</f>
        <v>310.60702743530271</v>
      </c>
      <c r="AR754">
        <f>(O754+273.15)</f>
        <v>312.64511337280271</v>
      </c>
      <c r="AS754">
        <f>(Y754*AK754+Z754*AL754)*AM754</f>
        <v>2.0775383450164497E-2</v>
      </c>
      <c r="AT754">
        <f>((AS754+0.00000010773*(AR754^4-AQ754^4))-AP754*44100)/(L754*0.92*2*29.3+0.00000043092*AQ754^3)</f>
        <v>0.12769856612919533</v>
      </c>
      <c r="AU754">
        <f>0.61365*EXP(17.502*J754/(240.97+J754))</f>
        <v>6.5089141535807968</v>
      </c>
      <c r="AV754">
        <f>AU754*1000/AA754</f>
        <v>64.330255370502044</v>
      </c>
      <c r="AW754">
        <f>(AV754-U754)</f>
        <v>43.019599776629974</v>
      </c>
      <c r="AX754">
        <f>IF(D754,P754,(O754+P754)/2)</f>
        <v>37.457027435302734</v>
      </c>
      <c r="AY754">
        <f>0.61365*EXP(17.502*AX754/(240.97+AX754))</f>
        <v>6.4638722969080833</v>
      </c>
      <c r="AZ754">
        <f>IF(AW754&lt;&gt;0,(1000-(AV754+U754)/2)/AW754*AP754,0)</f>
        <v>5.6411662440326131E-3</v>
      </c>
      <c r="BA754">
        <f>U754*AA754/1000</f>
        <v>2.1562051482333047</v>
      </c>
      <c r="BB754">
        <f>(AY754-BA754)</f>
        <v>4.3076671486747786</v>
      </c>
      <c r="BC754">
        <f>1/(1.6/F754+1.37/N754)</f>
        <v>3.5265232691741532E-3</v>
      </c>
      <c r="BD754">
        <f>G754*AA754*0.001</f>
        <v>149.35130819365531</v>
      </c>
      <c r="BE754">
        <f>G754/S754</f>
        <v>3.4984277931188434</v>
      </c>
      <c r="BF754">
        <f>(1-AP754*AA754/AU754/F754)*100</f>
        <v>30.244796146065145</v>
      </c>
      <c r="BG754">
        <f>(S754-E754/(N754/1.35))</f>
        <v>423.41668208977575</v>
      </c>
      <c r="BH754">
        <f>E754*BF754/100/BG754</f>
        <v>-2.8273251901634396E-3</v>
      </c>
    </row>
    <row r="755" spans="1:60" x14ac:dyDescent="0.25">
      <c r="A755" s="1">
        <v>269</v>
      </c>
      <c r="B755" s="1" t="s">
        <v>817</v>
      </c>
      <c r="C755" s="1">
        <v>26443.999999642372</v>
      </c>
      <c r="D755" s="1">
        <v>1</v>
      </c>
      <c r="E755">
        <f>(R755-S755*(1000-T755)/(1000-U755))*AO755</f>
        <v>-3.9525897551168985</v>
      </c>
      <c r="F755">
        <f>IF(AZ755&lt;&gt;0,1/(1/AZ755-1/N755),0)</f>
        <v>5.7298712638255882E-3</v>
      </c>
      <c r="G755">
        <f>((BC755-AP755/2)*S755-E755)/(BC755+AP755/2)</f>
        <v>1459.4942785373435</v>
      </c>
      <c r="H755">
        <f>AP755*1000</f>
        <v>0.25702468975359016</v>
      </c>
      <c r="I755">
        <f>(AU755-BA755)</f>
        <v>4.3511731625540779</v>
      </c>
      <c r="J755">
        <f>(P755+AT755*D755)</f>
        <v>37.583731313281824</v>
      </c>
      <c r="K755" s="1">
        <v>18.790000915527344</v>
      </c>
      <c r="L755">
        <f>(K755*AI755+AJ755)</f>
        <v>2</v>
      </c>
      <c r="M755" s="1">
        <v>0.5</v>
      </c>
      <c r="N755">
        <f>L755*(M755+1)*(M755+1)/(M755*M755+1)</f>
        <v>3.6</v>
      </c>
      <c r="O755" s="1">
        <v>39.493919372558594</v>
      </c>
      <c r="P755" s="1">
        <v>37.457492828369141</v>
      </c>
      <c r="Q755" s="1">
        <v>40.081039428710937</v>
      </c>
      <c r="R755" s="1">
        <v>409.85150146484375</v>
      </c>
      <c r="S755" s="1">
        <v>421.881591796875</v>
      </c>
      <c r="T755" s="1">
        <v>20.535120010375977</v>
      </c>
      <c r="U755" s="1">
        <v>21.322315216064453</v>
      </c>
      <c r="V755" s="1">
        <v>28.795639038085938</v>
      </c>
      <c r="W755" s="1">
        <v>29.893337249755859</v>
      </c>
      <c r="X755" s="1">
        <v>600.4251708984375</v>
      </c>
      <c r="Y755" s="1">
        <v>0.10012056678533554</v>
      </c>
      <c r="Z755" s="1">
        <v>0.10539007186889648</v>
      </c>
      <c r="AA755" s="1">
        <v>101.17987060546875</v>
      </c>
      <c r="AB755" s="1">
        <v>1.1688600778579712</v>
      </c>
      <c r="AC755" s="1">
        <v>-0.30527958273887634</v>
      </c>
      <c r="AD755" s="1">
        <v>8.9780315756797791E-3</v>
      </c>
      <c r="AE755" s="1">
        <v>1.3302957639098167E-2</v>
      </c>
      <c r="AF755" s="1">
        <v>1.506439782679081E-2</v>
      </c>
      <c r="AG755" s="1">
        <v>1.6226056963205338E-2</v>
      </c>
      <c r="AH755" s="1">
        <v>1</v>
      </c>
      <c r="AI755" s="1">
        <v>0</v>
      </c>
      <c r="AJ755" s="1">
        <v>2</v>
      </c>
      <c r="AK755" s="1">
        <v>0</v>
      </c>
      <c r="AL755" s="1">
        <v>1</v>
      </c>
      <c r="AM755" s="1">
        <v>0.18999999761581421</v>
      </c>
      <c r="AN755" s="1">
        <v>111115</v>
      </c>
      <c r="AO755">
        <f>X755*0.000001/(K755*0.0001)</f>
        <v>0.31954504611134366</v>
      </c>
      <c r="AP755">
        <f>(U755-T755)/(1000-U755)*AO755</f>
        <v>2.5702468975359014E-4</v>
      </c>
      <c r="AQ755">
        <f>(P755+273.15)</f>
        <v>310.60749282836912</v>
      </c>
      <c r="AR755">
        <f>(O755+273.15)</f>
        <v>312.64391937255857</v>
      </c>
      <c r="AS755">
        <f>(Y755*AK755+Z755*AL755)*AM755</f>
        <v>2.002411340382082E-2</v>
      </c>
      <c r="AT755">
        <f>((AS755+0.00000010773*(AR755^4-AQ755^4))-AP755*44100)/(L755*0.92*2*29.3+0.00000043092*AQ755^3)</f>
        <v>0.1262384849126815</v>
      </c>
      <c r="AU755">
        <f>0.61365*EXP(17.502*J755/(240.97+J755))</f>
        <v>6.5085622571244963</v>
      </c>
      <c r="AV755">
        <f>AU755*1000/AA755</f>
        <v>64.326651320828134</v>
      </c>
      <c r="AW755">
        <f>(AV755-U755)</f>
        <v>43.004336104763681</v>
      </c>
      <c r="AX755">
        <f>IF(D755,P755,(O755+P755)/2)</f>
        <v>37.457492828369141</v>
      </c>
      <c r="AY755">
        <f>0.61365*EXP(17.502*AX755/(240.97+AX755))</f>
        <v>6.4640359579546862</v>
      </c>
      <c r="AZ755">
        <f>IF(AW755&lt;&gt;0,(1000-(AV755+U755)/2)/AW755*AP755,0)</f>
        <v>5.7207659159841801E-3</v>
      </c>
      <c r="BA755">
        <f>U755*AA755/1000</f>
        <v>2.1573890945704188</v>
      </c>
      <c r="BB755">
        <f>(AY755-BA755)</f>
        <v>4.3066468633842678</v>
      </c>
      <c r="BC755">
        <f>1/(1.6/F755+1.37/N755)</f>
        <v>3.5762956427245274E-3</v>
      </c>
      <c r="BD755">
        <f>G755*AA755*0.001</f>
        <v>147.6714422518304</v>
      </c>
      <c r="BE755">
        <f>G755/S755</f>
        <v>3.4594879390709514</v>
      </c>
      <c r="BF755">
        <f>(1-AP755*AA755/AU755/F755)*100</f>
        <v>30.266889880248627</v>
      </c>
      <c r="BG755">
        <f>(S755-E755/(N755/1.35))</f>
        <v>423.36381295504384</v>
      </c>
      <c r="BH755">
        <f>E755*BF755/100/BG755</f>
        <v>-2.8257634497595948E-3</v>
      </c>
    </row>
    <row r="756" spans="1:60" x14ac:dyDescent="0.25">
      <c r="A756" s="1">
        <v>270</v>
      </c>
      <c r="B756" s="1" t="s">
        <v>818</v>
      </c>
      <c r="C756" s="1">
        <v>26448.999999530613</v>
      </c>
      <c r="D756" s="1">
        <v>1</v>
      </c>
      <c r="E756">
        <f>(R756-S756*(1000-T756)/(1000-U756))*AO756</f>
        <v>-3.9603641363331197</v>
      </c>
      <c r="F756">
        <f>IF(AZ756&lt;&gt;0,1/(1/AZ756-1/N756),0)</f>
        <v>5.816085494627015E-3</v>
      </c>
      <c r="G756">
        <f>((BC756-AP756/2)*S756-E756)/(BC756+AP756/2)</f>
        <v>1445.7294187410796</v>
      </c>
      <c r="H756">
        <f>AP756*1000</f>
        <v>0.26092883134745903</v>
      </c>
      <c r="I756">
        <f>(AU756-BA756)</f>
        <v>4.3518052736625163</v>
      </c>
      <c r="J756">
        <f>(P756+AT756*D756)</f>
        <v>37.589120950553976</v>
      </c>
      <c r="K756" s="1">
        <v>18.790000915527344</v>
      </c>
      <c r="L756">
        <f>(K756*AI756+AJ756)</f>
        <v>2</v>
      </c>
      <c r="M756" s="1">
        <v>0.5</v>
      </c>
      <c r="N756">
        <f>L756*(M756+1)*(M756+1)/(M756*M756+1)</f>
        <v>3.6</v>
      </c>
      <c r="O756" s="1">
        <v>39.497169494628906</v>
      </c>
      <c r="P756" s="1">
        <v>37.464698791503906</v>
      </c>
      <c r="Q756" s="1">
        <v>40.090225219726563</v>
      </c>
      <c r="R756" s="1">
        <v>409.80194091796875</v>
      </c>
      <c r="S756" s="1">
        <v>421.85098266601562</v>
      </c>
      <c r="T756" s="1">
        <v>20.535858154296875</v>
      </c>
      <c r="U756" s="1">
        <v>21.334983825683594</v>
      </c>
      <c r="V756" s="1">
        <v>28.791797637939453</v>
      </c>
      <c r="W756" s="1">
        <v>29.908725738525391</v>
      </c>
      <c r="X756" s="1">
        <v>600.43756103515625</v>
      </c>
      <c r="Y756" s="1">
        <v>0.11632309854030609</v>
      </c>
      <c r="Z756" s="1">
        <v>0.12244536727666855</v>
      </c>
      <c r="AA756" s="1">
        <v>101.17954254150391</v>
      </c>
      <c r="AB756" s="1">
        <v>1.1688600778579712</v>
      </c>
      <c r="AC756" s="1">
        <v>-0.30527958273887634</v>
      </c>
      <c r="AD756" s="1">
        <v>8.9780315756797791E-3</v>
      </c>
      <c r="AE756" s="1">
        <v>1.3302957639098167E-2</v>
      </c>
      <c r="AF756" s="1">
        <v>1.506439782679081E-2</v>
      </c>
      <c r="AG756" s="1">
        <v>1.6226056963205338E-2</v>
      </c>
      <c r="AH756" s="1">
        <v>1</v>
      </c>
      <c r="AI756" s="1">
        <v>0</v>
      </c>
      <c r="AJ756" s="1">
        <v>2</v>
      </c>
      <c r="AK756" s="1">
        <v>0</v>
      </c>
      <c r="AL756" s="1">
        <v>1</v>
      </c>
      <c r="AM756" s="1">
        <v>0.18999999761581421</v>
      </c>
      <c r="AN756" s="1">
        <v>111115</v>
      </c>
      <c r="AO756">
        <f>X756*0.000001/(K756*0.0001)</f>
        <v>0.31955164011672688</v>
      </c>
      <c r="AP756">
        <f>(U756-T756)/(1000-U756)*AO756</f>
        <v>2.6092883134745903E-4</v>
      </c>
      <c r="AQ756">
        <f>(P756+273.15)</f>
        <v>310.61469879150388</v>
      </c>
      <c r="AR756">
        <f>(O756+273.15)</f>
        <v>312.64716949462888</v>
      </c>
      <c r="AS756">
        <f>(Y756*AK756+Z756*AL756)*AM756</f>
        <v>2.3264619490634519E-2</v>
      </c>
      <c r="AT756">
        <f>((AS756+0.00000010773*(AR756^4-AQ756^4))-AP756*44100)/(L756*0.92*2*29.3+0.00000043092*AQ756^3)</f>
        <v>0.12442215905007147</v>
      </c>
      <c r="AU756">
        <f>0.61365*EXP(17.502*J756/(240.97+J756))</f>
        <v>6.5104691772755672</v>
      </c>
      <c r="AV756">
        <f>AU756*1000/AA756</f>
        <v>64.345706787564978</v>
      </c>
      <c r="AW756">
        <f>(AV756-U756)</f>
        <v>43.010722961881385</v>
      </c>
      <c r="AX756">
        <f>IF(D756,P756,(O756+P756)/2)</f>
        <v>37.464698791503906</v>
      </c>
      <c r="AY756">
        <f>0.61365*EXP(17.502*AX756/(240.97+AX756))</f>
        <v>6.4665704802285795</v>
      </c>
      <c r="AZ756">
        <f>IF(AW756&lt;&gt;0,(1000-(AV756+U756)/2)/AW756*AP756,0)</f>
        <v>5.8067043033297417E-3</v>
      </c>
      <c r="BA756">
        <f>U756*AA756/1000</f>
        <v>2.1586639036130508</v>
      </c>
      <c r="BB756">
        <f>(AY756-BA756)</f>
        <v>4.3079065766155287</v>
      </c>
      <c r="BC756">
        <f>1/(1.6/F756+1.37/N756)</f>
        <v>3.6300318666613171E-3</v>
      </c>
      <c r="BD756">
        <f>G756*AA756*0.001</f>
        <v>146.27824122701679</v>
      </c>
      <c r="BE756">
        <f>G756/S756</f>
        <v>3.4271092830087837</v>
      </c>
      <c r="BF756">
        <f>(1-AP756*AA756/AU756/F756)*100</f>
        <v>30.277698965466893</v>
      </c>
      <c r="BG756">
        <f>(S756-E756/(N756/1.35))</f>
        <v>423.33611921714055</v>
      </c>
      <c r="BH756">
        <f>E756*BF756/100/BG756</f>
        <v>-2.8325178899280272E-3</v>
      </c>
    </row>
    <row r="757" spans="1:60" x14ac:dyDescent="0.25">
      <c r="A757" s="1" t="s">
        <v>9</v>
      </c>
      <c r="B757" s="1" t="s">
        <v>819</v>
      </c>
    </row>
    <row r="758" spans="1:60" x14ac:dyDescent="0.25">
      <c r="A758" s="1" t="s">
        <v>9</v>
      </c>
      <c r="B758" s="1" t="s">
        <v>820</v>
      </c>
    </row>
    <row r="759" spans="1:60" x14ac:dyDescent="0.25">
      <c r="A759" s="1" t="s">
        <v>9</v>
      </c>
      <c r="B759" s="1" t="s">
        <v>821</v>
      </c>
    </row>
    <row r="760" spans="1:60" x14ac:dyDescent="0.25">
      <c r="A760" s="1" t="s">
        <v>9</v>
      </c>
      <c r="B760" s="1" t="s">
        <v>822</v>
      </c>
    </row>
    <row r="761" spans="1:60" x14ac:dyDescent="0.25">
      <c r="A761" s="1" t="s">
        <v>9</v>
      </c>
      <c r="B761" s="1" t="s">
        <v>823</v>
      </c>
    </row>
    <row r="762" spans="1:60" x14ac:dyDescent="0.25">
      <c r="A762" s="1" t="s">
        <v>9</v>
      </c>
      <c r="B762" s="1" t="s">
        <v>824</v>
      </c>
    </row>
    <row r="763" spans="1:60" x14ac:dyDescent="0.25">
      <c r="A763" s="1" t="s">
        <v>9</v>
      </c>
      <c r="B763" s="1" t="s">
        <v>825</v>
      </c>
    </row>
    <row r="764" spans="1:60" x14ac:dyDescent="0.25">
      <c r="A764" s="1" t="s">
        <v>9</v>
      </c>
      <c r="B764" s="1" t="s">
        <v>826</v>
      </c>
    </row>
    <row r="765" spans="1:60" x14ac:dyDescent="0.25">
      <c r="A765" s="1" t="s">
        <v>9</v>
      </c>
      <c r="B765" s="1" t="s">
        <v>827</v>
      </c>
    </row>
    <row r="766" spans="1:60" x14ac:dyDescent="0.25">
      <c r="A766" s="1">
        <v>271</v>
      </c>
      <c r="B766" s="1" t="s">
        <v>828</v>
      </c>
      <c r="C766" s="1">
        <v>26712.499999988824</v>
      </c>
      <c r="D766" s="1">
        <v>1</v>
      </c>
      <c r="E766">
        <f>(R766-S766*(1000-T766)/(1000-U766))*AO766</f>
        <v>-5.1753917912423466</v>
      </c>
      <c r="F766">
        <f>IF(AZ766&lt;&gt;0,1/(1/AZ766-1/N766),0)</f>
        <v>1.8463832752907847E-2</v>
      </c>
      <c r="G766">
        <f>((BC766-AP766/2)*S766-E766)/(BC766+AP766/2)</f>
        <v>827.8520138850356</v>
      </c>
      <c r="H766">
        <f>AP766*1000</f>
        <v>0.82605827350665006</v>
      </c>
      <c r="I766">
        <f>(AU766-BA766)</f>
        <v>4.3491454649371022</v>
      </c>
      <c r="J766">
        <f>(P766+AT766*D766)</f>
        <v>37.949692415898376</v>
      </c>
      <c r="K766" s="1">
        <v>14.600000381469727</v>
      </c>
      <c r="L766">
        <f>(K766*AI766+AJ766)</f>
        <v>2</v>
      </c>
      <c r="M766" s="1">
        <v>0.5</v>
      </c>
      <c r="N766">
        <f>L766*(M766+1)*(M766+1)/(M766*M766+1)</f>
        <v>3.6</v>
      </c>
      <c r="O766" s="1">
        <v>39.606132507324219</v>
      </c>
      <c r="P766" s="1">
        <v>38.086368560791016</v>
      </c>
      <c r="Q766" s="1">
        <v>40.103523254394531</v>
      </c>
      <c r="R766" s="1">
        <v>410.6103515625</v>
      </c>
      <c r="S766" s="1">
        <v>422.34716796875</v>
      </c>
      <c r="T766" s="1">
        <v>20.669801712036133</v>
      </c>
      <c r="U766" s="1">
        <v>22.633096694946289</v>
      </c>
      <c r="V766" s="1">
        <v>28.904861450195313</v>
      </c>
      <c r="W766" s="1">
        <v>31.544706344604492</v>
      </c>
      <c r="X766" s="1">
        <v>600.39300537109375</v>
      </c>
      <c r="Y766" s="1">
        <v>0.13528038561344147</v>
      </c>
      <c r="Z766" s="1">
        <v>0.14240041375160217</v>
      </c>
      <c r="AA766" s="1">
        <v>101.17947387695312</v>
      </c>
      <c r="AB766" s="1">
        <v>1.4061205387115479</v>
      </c>
      <c r="AC766" s="1">
        <v>-0.29085564613342285</v>
      </c>
      <c r="AD766" s="1">
        <v>6.2214527279138565E-2</v>
      </c>
      <c r="AE766" s="1">
        <v>1.0325239039957523E-2</v>
      </c>
      <c r="AF766" s="1">
        <v>3.3513326197862625E-2</v>
      </c>
      <c r="AG766" s="1">
        <v>9.9901473149657249E-3</v>
      </c>
      <c r="AH766" s="1">
        <v>1</v>
      </c>
      <c r="AI766" s="1">
        <v>0</v>
      </c>
      <c r="AJ766" s="1">
        <v>2</v>
      </c>
      <c r="AK766" s="1">
        <v>0</v>
      </c>
      <c r="AL766" s="1">
        <v>1</v>
      </c>
      <c r="AM766" s="1">
        <v>0.18999999761581421</v>
      </c>
      <c r="AN766" s="1">
        <v>111115</v>
      </c>
      <c r="AO766">
        <f>X766*0.000001/(K766*0.0001)</f>
        <v>0.41122807512601889</v>
      </c>
      <c r="AP766">
        <f>(U766-T766)/(1000-U766)*AO766</f>
        <v>8.2605827350665012E-4</v>
      </c>
      <c r="AQ766">
        <f>(P766+273.15)</f>
        <v>311.23636856079099</v>
      </c>
      <c r="AR766">
        <f>(O766+273.15)</f>
        <v>312.7561325073242</v>
      </c>
      <c r="AS766">
        <f>(Y766*AK766+Z766*AL766)*AM766</f>
        <v>2.705607827329537E-2</v>
      </c>
      <c r="AT766">
        <f>((AS766+0.00000010773*(AR766^4-AQ766^4))-AP766*44100)/(L766*0.92*2*29.3+0.00000043092*AQ766^3)</f>
        <v>-0.13667614489264115</v>
      </c>
      <c r="AU766">
        <f>0.61365*EXP(17.502*J766/(240.97+J766))</f>
        <v>6.639150280737975</v>
      </c>
      <c r="AV766">
        <f>AU766*1000/AA766</f>
        <v>65.61756081882784</v>
      </c>
      <c r="AW766">
        <f>(AV766-U766)</f>
        <v>42.984464123881551</v>
      </c>
      <c r="AX766">
        <f>IF(D766,P766,(O766+P766)/2)</f>
        <v>38.086368560791016</v>
      </c>
      <c r="AY766">
        <f>0.61365*EXP(17.502*AX766/(240.97+AX766))</f>
        <v>6.6885010473705915</v>
      </c>
      <c r="AZ766">
        <f>IF(AW766&lt;&gt;0,(1000-(AV766+U766)/2)/AW766*AP766,0)</f>
        <v>1.836961787729087E-2</v>
      </c>
      <c r="BA766">
        <f>U766*AA766/1000</f>
        <v>2.2900048158008723</v>
      </c>
      <c r="BB766">
        <f>(AY766-BA766)</f>
        <v>4.3984962315697196</v>
      </c>
      <c r="BC766">
        <f>1/(1.6/F766+1.37/N766)</f>
        <v>1.1489438780599421E-2</v>
      </c>
      <c r="BD766">
        <f>G766*AA766*0.001</f>
        <v>83.761631212864003</v>
      </c>
      <c r="BE766">
        <f>G766/S766</f>
        <v>1.9601220907116144</v>
      </c>
      <c r="BF766">
        <f>(1-AP766*AA766/AU766/F766)*100</f>
        <v>31.818155601022969</v>
      </c>
      <c r="BG766">
        <f>(S766-E766/(N766/1.35))</f>
        <v>424.28793989046591</v>
      </c>
      <c r="BH766">
        <f>E766*BF766/100/BG766</f>
        <v>-3.8811242514344741E-3</v>
      </c>
    </row>
    <row r="767" spans="1:60" x14ac:dyDescent="0.25">
      <c r="A767" s="1">
        <v>272</v>
      </c>
      <c r="B767" s="1" t="s">
        <v>829</v>
      </c>
      <c r="C767" s="1">
        <v>26717.99999986589</v>
      </c>
      <c r="D767" s="1">
        <v>1</v>
      </c>
      <c r="E767">
        <f>(R767-S767*(1000-T767)/(1000-U767))*AO767</f>
        <v>-5.2066930170465726</v>
      </c>
      <c r="F767">
        <f>IF(AZ767&lt;&gt;0,1/(1/AZ767-1/N767),0)</f>
        <v>1.8748623463379233E-2</v>
      </c>
      <c r="G767">
        <f>((BC767-AP767/2)*S767-E767)/(BC767+AP767/2)</f>
        <v>824.05545601290169</v>
      </c>
      <c r="H767">
        <f>AP767*1000</f>
        <v>0.83448408041259881</v>
      </c>
      <c r="I767">
        <f>(AU767-BA767)</f>
        <v>4.327384826423204</v>
      </c>
      <c r="J767">
        <f>(P767+AT767*D767)</f>
        <v>37.902567403391586</v>
      </c>
      <c r="K767" s="1">
        <v>14.600000381469727</v>
      </c>
      <c r="L767">
        <f>(K767*AI767+AJ767)</f>
        <v>2</v>
      </c>
      <c r="M767" s="1">
        <v>0.5</v>
      </c>
      <c r="N767">
        <f>L767*(M767+1)*(M767+1)/(M767*M767+1)</f>
        <v>3.6</v>
      </c>
      <c r="O767" s="1">
        <v>39.602806091308594</v>
      </c>
      <c r="P767" s="1">
        <v>38.037368774414063</v>
      </c>
      <c r="Q767" s="1">
        <v>40.113315582275391</v>
      </c>
      <c r="R767" s="1">
        <v>410.510986328125</v>
      </c>
      <c r="S767" s="1">
        <v>422.31466674804687</v>
      </c>
      <c r="T767" s="1">
        <v>20.697587966918945</v>
      </c>
      <c r="U767" s="1">
        <v>22.680700302124023</v>
      </c>
      <c r="V767" s="1">
        <v>28.954580307006836</v>
      </c>
      <c r="W767" s="1">
        <v>31.614011764526367</v>
      </c>
      <c r="X767" s="1">
        <v>600.42681884765625</v>
      </c>
      <c r="Y767" s="1">
        <v>0.16686077415943146</v>
      </c>
      <c r="Z767" s="1">
        <v>0.17564292252063751</v>
      </c>
      <c r="AA767" s="1">
        <v>101.17955017089844</v>
      </c>
      <c r="AB767" s="1">
        <v>1.4061205387115479</v>
      </c>
      <c r="AC767" s="1">
        <v>-0.29085564613342285</v>
      </c>
      <c r="AD767" s="1">
        <v>6.2214527279138565E-2</v>
      </c>
      <c r="AE767" s="1">
        <v>1.0325239039957523E-2</v>
      </c>
      <c r="AF767" s="1">
        <v>3.3513326197862625E-2</v>
      </c>
      <c r="AG767" s="1">
        <v>9.9901473149657249E-3</v>
      </c>
      <c r="AH767" s="1">
        <v>1</v>
      </c>
      <c r="AI767" s="1">
        <v>0</v>
      </c>
      <c r="AJ767" s="1">
        <v>2</v>
      </c>
      <c r="AK767" s="1">
        <v>0</v>
      </c>
      <c r="AL767" s="1">
        <v>1</v>
      </c>
      <c r="AM767" s="1">
        <v>0.18999999761581421</v>
      </c>
      <c r="AN767" s="1">
        <v>111115</v>
      </c>
      <c r="AO767">
        <f>X767*0.000001/(K767*0.0001)</f>
        <v>0.41125123504086747</v>
      </c>
      <c r="AP767">
        <f>(U767-T767)/(1000-U767)*AO767</f>
        <v>8.3448408041259881E-4</v>
      </c>
      <c r="AQ767">
        <f>(P767+273.15)</f>
        <v>311.18736877441404</v>
      </c>
      <c r="AR767">
        <f>(O767+273.15)</f>
        <v>312.75280609130857</v>
      </c>
      <c r="AS767">
        <f>(Y767*AK767+Z767*AL767)*AM767</f>
        <v>3.3372154860155767E-2</v>
      </c>
      <c r="AT767">
        <f>((AS767+0.00000010773*(AR767^4-AQ767^4))-AP767*44100)/(L767*0.92*2*29.3+0.00000043092*AQ767^3)</f>
        <v>-0.13480137102247547</v>
      </c>
      <c r="AU767">
        <f>0.61365*EXP(17.502*J767/(240.97+J767))</f>
        <v>6.6222078805530726</v>
      </c>
      <c r="AV767">
        <f>AU767*1000/AA767</f>
        <v>65.450062481674991</v>
      </c>
      <c r="AW767">
        <f>(AV767-U767)</f>
        <v>42.769362179550967</v>
      </c>
      <c r="AX767">
        <f>IF(D767,P767,(O767+P767)/2)</f>
        <v>38.037368774414063</v>
      </c>
      <c r="AY767">
        <f>0.61365*EXP(17.502*AX767/(240.97+AX767))</f>
        <v>6.6707718203162543</v>
      </c>
      <c r="AZ767">
        <f>IF(AW767&lt;&gt;0,(1000-(AV767+U767)/2)/AW767*AP767,0)</f>
        <v>1.8651487431466864E-2</v>
      </c>
      <c r="BA767">
        <f>U767*AA767/1000</f>
        <v>2.2948230541298691</v>
      </c>
      <c r="BB767">
        <f>(AY767-BA767)</f>
        <v>4.3759487661863847</v>
      </c>
      <c r="BC767">
        <f>1/(1.6/F767+1.37/N767)</f>
        <v>1.16658679661324E-2</v>
      </c>
      <c r="BD767">
        <f>G767*AA767*0.001</f>
        <v>83.377560355259973</v>
      </c>
      <c r="BE767">
        <f>G767/S767</f>
        <v>1.9512830618893318</v>
      </c>
      <c r="BF767">
        <f>(1-AP767*AA767/AU767/F767)*100</f>
        <v>31.995350987309767</v>
      </c>
      <c r="BG767">
        <f>(S767-E767/(N767/1.35))</f>
        <v>424.26717662943935</v>
      </c>
      <c r="BH767">
        <f>E767*BF767/100/BG767</f>
        <v>-3.9265344985450487E-3</v>
      </c>
    </row>
    <row r="768" spans="1:60" x14ac:dyDescent="0.25">
      <c r="A768" s="1">
        <v>273</v>
      </c>
      <c r="B768" s="1" t="s">
        <v>830</v>
      </c>
      <c r="C768" s="1">
        <v>26722.999999754131</v>
      </c>
      <c r="D768" s="1">
        <v>1</v>
      </c>
      <c r="E768">
        <f>(R768-S768*(1000-T768)/(1000-U768))*AO768</f>
        <v>-5.4404324198626437</v>
      </c>
      <c r="F768">
        <f>IF(AZ768&lt;&gt;0,1/(1/AZ768-1/N768),0)</f>
        <v>1.9678256495889185E-2</v>
      </c>
      <c r="G768">
        <f>((BC768-AP768/2)*S768-E768)/(BC768+AP768/2)</f>
        <v>822.24928867359074</v>
      </c>
      <c r="H768">
        <f>AP768*1000</f>
        <v>0.87431893166008234</v>
      </c>
      <c r="I768">
        <f>(AU768-BA768)</f>
        <v>4.3209323196677438</v>
      </c>
      <c r="J768">
        <f>(P768+AT768*D768)</f>
        <v>37.88924119581025</v>
      </c>
      <c r="K768" s="1">
        <v>14.600000381469727</v>
      </c>
      <c r="L768">
        <f>(K768*AI768+AJ768)</f>
        <v>2</v>
      </c>
      <c r="M768" s="1">
        <v>0.5</v>
      </c>
      <c r="N768">
        <f>L768*(M768+1)*(M768+1)/(M768*M768+1)</f>
        <v>3.6</v>
      </c>
      <c r="O768" s="1">
        <v>39.600532531738281</v>
      </c>
      <c r="P768" s="1">
        <v>38.039020538330078</v>
      </c>
      <c r="Q768" s="1">
        <v>40.107559204101563</v>
      </c>
      <c r="R768" s="1">
        <v>409.94003295898437</v>
      </c>
      <c r="S768" s="1">
        <v>422.2711181640625</v>
      </c>
      <c r="T768" s="1">
        <v>20.619529724121094</v>
      </c>
      <c r="U768" s="1">
        <v>22.697248458862305</v>
      </c>
      <c r="V768" s="1">
        <v>28.760900497436523</v>
      </c>
      <c r="W768" s="1">
        <v>31.640783309936523</v>
      </c>
      <c r="X768" s="1">
        <v>600.43377685546875</v>
      </c>
      <c r="Y768" s="1">
        <v>0.15997768938541412</v>
      </c>
      <c r="Z768" s="1">
        <v>0.16839756071567535</v>
      </c>
      <c r="AA768" s="1">
        <v>101.17928314208984</v>
      </c>
      <c r="AB768" s="1">
        <v>1.4061205387115479</v>
      </c>
      <c r="AC768" s="1">
        <v>-0.29085564613342285</v>
      </c>
      <c r="AD768" s="1">
        <v>6.2214527279138565E-2</v>
      </c>
      <c r="AE768" s="1">
        <v>1.0325239039957523E-2</v>
      </c>
      <c r="AF768" s="1">
        <v>3.3513326197862625E-2</v>
      </c>
      <c r="AG768" s="1">
        <v>9.9901473149657249E-3</v>
      </c>
      <c r="AH768" s="1">
        <v>1</v>
      </c>
      <c r="AI768" s="1">
        <v>0</v>
      </c>
      <c r="AJ768" s="1">
        <v>2</v>
      </c>
      <c r="AK768" s="1">
        <v>0</v>
      </c>
      <c r="AL768" s="1">
        <v>1</v>
      </c>
      <c r="AM768" s="1">
        <v>0.18999999761581421</v>
      </c>
      <c r="AN768" s="1">
        <v>111115</v>
      </c>
      <c r="AO768">
        <f>X768*0.000001/(K768*0.0001)</f>
        <v>0.41125600079951863</v>
      </c>
      <c r="AP768">
        <f>(U768-T768)/(1000-U768)*AO768</f>
        <v>8.7431893166008232E-4</v>
      </c>
      <c r="AQ768">
        <f>(P768+273.15)</f>
        <v>311.18902053833006</v>
      </c>
      <c r="AR768">
        <f>(O768+273.15)</f>
        <v>312.75053253173826</v>
      </c>
      <c r="AS768">
        <f>(Y768*AK768+Z768*AL768)*AM768</f>
        <v>3.1995536134487246E-2</v>
      </c>
      <c r="AT768">
        <f>((AS768+0.00000010773*(AR768^4-AQ768^4))-AP768*44100)/(L768*0.92*2*29.3+0.00000043092*AQ768^3)</f>
        <v>-0.14977934251982752</v>
      </c>
      <c r="AU768">
        <f>0.61365*EXP(17.502*J768/(240.97+J768))</f>
        <v>6.6174236480333359</v>
      </c>
      <c r="AV768">
        <f>AU768*1000/AA768</f>
        <v>65.402950510533273</v>
      </c>
      <c r="AW768">
        <f>(AV768-U768)</f>
        <v>42.705702051670968</v>
      </c>
      <c r="AX768">
        <f>IF(D768,P768,(O768+P768)/2)</f>
        <v>38.039020538330078</v>
      </c>
      <c r="AY768">
        <f>0.61365*EXP(17.502*AX768/(240.97+AX768))</f>
        <v>6.6713688009343306</v>
      </c>
      <c r="AZ768">
        <f>IF(AW768&lt;&gt;0,(1000-(AV768+U768)/2)/AW768*AP768,0)</f>
        <v>1.95712763304496E-2</v>
      </c>
      <c r="BA768">
        <f>U768*AA768/1000</f>
        <v>2.2964913283655917</v>
      </c>
      <c r="BB768">
        <f>(AY768-BA768)</f>
        <v>4.3748774725687394</v>
      </c>
      <c r="BC768">
        <f>1/(1.6/F768+1.37/N768)</f>
        <v>1.2241614429501143E-2</v>
      </c>
      <c r="BD768">
        <f>G768*AA768*0.001</f>
        <v>83.194593592087202</v>
      </c>
      <c r="BE768">
        <f>G768/S768</f>
        <v>1.9472070272021944</v>
      </c>
      <c r="BF768">
        <f>(1-AP768*AA768/AU768/F768)*100</f>
        <v>32.066197515456871</v>
      </c>
      <c r="BG768">
        <f>(S768-E768/(N768/1.35))</f>
        <v>424.31128032151099</v>
      </c>
      <c r="BH768">
        <f>E768*BF768/100/BG768</f>
        <v>-4.1114622362295548E-3</v>
      </c>
    </row>
    <row r="769" spans="1:60" x14ac:dyDescent="0.25">
      <c r="A769" s="1">
        <v>274</v>
      </c>
      <c r="B769" s="1" t="s">
        <v>831</v>
      </c>
      <c r="C769" s="1">
        <v>26727.999999642372</v>
      </c>
      <c r="D769" s="1">
        <v>1</v>
      </c>
      <c r="E769">
        <f>(R769-S769*(1000-T769)/(1000-U769))*AO769</f>
        <v>-5.4628583358670371</v>
      </c>
      <c r="F769">
        <f>IF(AZ769&lt;&gt;0,1/(1/AZ769-1/N769),0)</f>
        <v>1.9743834027627055E-2</v>
      </c>
      <c r="G769">
        <f>((BC769-AP769/2)*S769-E769)/(BC769+AP769/2)</f>
        <v>822.59989009985486</v>
      </c>
      <c r="H769">
        <f>AP769*1000</f>
        <v>0.87648390727799441</v>
      </c>
      <c r="I769">
        <f>(AU769-BA769)</f>
        <v>4.3173620093939231</v>
      </c>
      <c r="J769">
        <f>(P769+AT769*D769)</f>
        <v>37.880989142186614</v>
      </c>
      <c r="K769" s="1">
        <v>14.600000381469727</v>
      </c>
      <c r="L769">
        <f>(K769*AI769+AJ769)</f>
        <v>2</v>
      </c>
      <c r="M769" s="1">
        <v>0.5</v>
      </c>
      <c r="N769">
        <f>L769*(M769+1)*(M769+1)/(M769*M769+1)</f>
        <v>3.6</v>
      </c>
      <c r="O769" s="1">
        <v>39.597637176513672</v>
      </c>
      <c r="P769" s="1">
        <v>38.031078338623047</v>
      </c>
      <c r="Q769" s="1">
        <v>40.082401275634766</v>
      </c>
      <c r="R769" s="1">
        <v>409.85565185546875</v>
      </c>
      <c r="S769" s="1">
        <v>422.23919677734375</v>
      </c>
      <c r="T769" s="1">
        <v>20.620471954345703</v>
      </c>
      <c r="U769" s="1">
        <v>22.703336715698242</v>
      </c>
      <c r="V769" s="1">
        <v>28.760704040527344</v>
      </c>
      <c r="W769" s="1">
        <v>31.655342102050781</v>
      </c>
      <c r="X769" s="1">
        <v>600.4296875</v>
      </c>
      <c r="Y769" s="1">
        <v>0.12610813975334167</v>
      </c>
      <c r="Z769" s="1">
        <v>0.1327454000711441</v>
      </c>
      <c r="AA769" s="1">
        <v>101.17898559570312</v>
      </c>
      <c r="AB769" s="1">
        <v>1.4061205387115479</v>
      </c>
      <c r="AC769" s="1">
        <v>-0.29085564613342285</v>
      </c>
      <c r="AD769" s="1">
        <v>6.2214527279138565E-2</v>
      </c>
      <c r="AE769" s="1">
        <v>1.0325239039957523E-2</v>
      </c>
      <c r="AF769" s="1">
        <v>3.3513326197862625E-2</v>
      </c>
      <c r="AG769" s="1">
        <v>9.9901473149657249E-3</v>
      </c>
      <c r="AH769" s="1">
        <v>1</v>
      </c>
      <c r="AI769" s="1">
        <v>0</v>
      </c>
      <c r="AJ769" s="1">
        <v>2</v>
      </c>
      <c r="AK769" s="1">
        <v>0</v>
      </c>
      <c r="AL769" s="1">
        <v>1</v>
      </c>
      <c r="AM769" s="1">
        <v>0.18999999761581421</v>
      </c>
      <c r="AN769" s="1">
        <v>111115</v>
      </c>
      <c r="AO769">
        <f>X769*0.000001/(K769*0.0001)</f>
        <v>0.41125319987118858</v>
      </c>
      <c r="AP769">
        <f>(U769-T769)/(1000-U769)*AO769</f>
        <v>8.7648390727799444E-4</v>
      </c>
      <c r="AQ769">
        <f>(P769+273.15)</f>
        <v>311.18107833862302</v>
      </c>
      <c r="AR769">
        <f>(O769+273.15)</f>
        <v>312.74763717651365</v>
      </c>
      <c r="AS769">
        <f>(Y769*AK769+Z769*AL769)*AM769</f>
        <v>2.5221625697027683E-2</v>
      </c>
      <c r="AT769">
        <f>((AS769+0.00000010773*(AR769^4-AQ769^4))-AP769*44100)/(L769*0.92*2*29.3+0.00000043092*AQ769^3)</f>
        <v>-0.15008919643643265</v>
      </c>
      <c r="AU769">
        <f>0.61365*EXP(17.502*J769/(240.97+J769))</f>
        <v>6.6144625879259538</v>
      </c>
      <c r="AV769">
        <f>AU769*1000/AA769</f>
        <v>65.373877282743351</v>
      </c>
      <c r="AW769">
        <f>(AV769-U769)</f>
        <v>42.670540567045109</v>
      </c>
      <c r="AX769">
        <f>IF(D769,P769,(O769+P769)/2)</f>
        <v>38.031078338623047</v>
      </c>
      <c r="AY769">
        <f>0.61365*EXP(17.502*AX769/(240.97+AX769))</f>
        <v>6.6684987549877395</v>
      </c>
      <c r="AZ769">
        <f>IF(AW769&lt;&gt;0,(1000-(AV769+U769)/2)/AW769*AP769,0)</f>
        <v>1.9636141605183795E-2</v>
      </c>
      <c r="BA769">
        <f>U769*AA769/1000</f>
        <v>2.2971005785320302</v>
      </c>
      <c r="BB769">
        <f>(AY769-BA769)</f>
        <v>4.3713981764557097</v>
      </c>
      <c r="BC769">
        <f>1/(1.6/F769+1.37/N769)</f>
        <v>1.2282218770429188E-2</v>
      </c>
      <c r="BD769">
        <f>G769*AA769*0.001</f>
        <v>83.229822431440184</v>
      </c>
      <c r="BE769">
        <f>G769/S769</f>
        <v>1.9481845749475275</v>
      </c>
      <c r="BF769">
        <f>(1-AP769*AA769/AU769/F769)*100</f>
        <v>32.093990231191583</v>
      </c>
      <c r="BG769">
        <f>(S769-E769/(N769/1.35))</f>
        <v>424.28776865329388</v>
      </c>
      <c r="BH769">
        <f>E769*BF769/100/BG769</f>
        <v>-4.1322172124402369E-3</v>
      </c>
    </row>
    <row r="770" spans="1:60" x14ac:dyDescent="0.25">
      <c r="A770" s="1">
        <v>275</v>
      </c>
      <c r="B770" s="1" t="s">
        <v>832</v>
      </c>
      <c r="C770" s="1">
        <v>26733.499999519438</v>
      </c>
      <c r="D770" s="1">
        <v>1</v>
      </c>
      <c r="E770">
        <f>(R770-S770*(1000-T770)/(1000-U770))*AO770</f>
        <v>-5.4582319868352798</v>
      </c>
      <c r="F770">
        <f>IF(AZ770&lt;&gt;0,1/(1/AZ770-1/N770),0)</f>
        <v>1.981153003163573E-2</v>
      </c>
      <c r="G770">
        <f>((BC770-AP770/2)*S770-E770)/(BC770+AP770/2)</f>
        <v>820.77372514833451</v>
      </c>
      <c r="H770">
        <f>AP770*1000</f>
        <v>0.878743721303056</v>
      </c>
      <c r="I770">
        <f>(AU770-BA770)</f>
        <v>4.3138232156388039</v>
      </c>
      <c r="J770">
        <f>(P770+AT770*D770)</f>
        <v>37.872385726749236</v>
      </c>
      <c r="K770" s="1">
        <v>14.600000381469727</v>
      </c>
      <c r="L770">
        <f>(K770*AI770+AJ770)</f>
        <v>2</v>
      </c>
      <c r="M770" s="1">
        <v>0.5</v>
      </c>
      <c r="N770">
        <f>L770*(M770+1)*(M770+1)/(M770*M770+1)</f>
        <v>3.6</v>
      </c>
      <c r="O770" s="1">
        <v>39.589851379394531</v>
      </c>
      <c r="P770" s="1">
        <v>38.023418426513672</v>
      </c>
      <c r="Q770" s="1">
        <v>40.073734283447266</v>
      </c>
      <c r="R770" s="1">
        <v>409.8272705078125</v>
      </c>
      <c r="S770" s="1">
        <v>422.19760131835938</v>
      </c>
      <c r="T770" s="1">
        <v>20.619638442993164</v>
      </c>
      <c r="U770" s="1">
        <v>22.707908630371094</v>
      </c>
      <c r="V770" s="1">
        <v>28.763792037963867</v>
      </c>
      <c r="W770" s="1">
        <v>31.674629211425781</v>
      </c>
      <c r="X770" s="1">
        <v>600.416748046875</v>
      </c>
      <c r="Y770" s="1">
        <v>7.1048445999622345E-2</v>
      </c>
      <c r="Z770" s="1">
        <v>7.4787840247154236E-2</v>
      </c>
      <c r="AA770" s="1">
        <v>101.17855834960937</v>
      </c>
      <c r="AB770" s="1">
        <v>1.4061205387115479</v>
      </c>
      <c r="AC770" s="1">
        <v>-0.29085564613342285</v>
      </c>
      <c r="AD770" s="1">
        <v>6.2214527279138565E-2</v>
      </c>
      <c r="AE770" s="1">
        <v>1.0325239039957523E-2</v>
      </c>
      <c r="AF770" s="1">
        <v>3.3513326197862625E-2</v>
      </c>
      <c r="AG770" s="1">
        <v>9.9901473149657249E-3</v>
      </c>
      <c r="AH770" s="1">
        <v>1</v>
      </c>
      <c r="AI770" s="1">
        <v>0</v>
      </c>
      <c r="AJ770" s="1">
        <v>2</v>
      </c>
      <c r="AK770" s="1">
        <v>0</v>
      </c>
      <c r="AL770" s="1">
        <v>1</v>
      </c>
      <c r="AM770" s="1">
        <v>0.18999999761581421</v>
      </c>
      <c r="AN770" s="1">
        <v>111115</v>
      </c>
      <c r="AO770">
        <f>X770*0.000001/(K770*0.0001)</f>
        <v>0.41124433723229348</v>
      </c>
      <c r="AP770">
        <f>(U770-T770)/(1000-U770)*AO770</f>
        <v>8.7874372130305599E-4</v>
      </c>
      <c r="AQ770">
        <f>(P770+273.15)</f>
        <v>311.17341842651365</v>
      </c>
      <c r="AR770">
        <f>(O770+273.15)</f>
        <v>312.73985137939451</v>
      </c>
      <c r="AS770">
        <f>(Y770*AK770+Z770*AL770)*AM770</f>
        <v>1.4209689468651199E-2</v>
      </c>
      <c r="AT770">
        <f>((AS770+0.00000010773*(AR770^4-AQ770^4))-AP770*44100)/(L770*0.92*2*29.3+0.00000043092*AQ770^3)</f>
        <v>-0.15103269976443204</v>
      </c>
      <c r="AU770">
        <f>0.61365*EXP(17.502*J770/(240.97+J770))</f>
        <v>6.6113766739944033</v>
      </c>
      <c r="AV770">
        <f>AU770*1000/AA770</f>
        <v>65.343653653866554</v>
      </c>
      <c r="AW770">
        <f>(AV770-U770)</f>
        <v>42.63574502349546</v>
      </c>
      <c r="AX770">
        <f>IF(D770,P770,(O770+P770)/2)</f>
        <v>38.023418426513672</v>
      </c>
      <c r="AY770">
        <f>0.61365*EXP(17.502*AX770/(240.97+AX770))</f>
        <v>6.6657317333225192</v>
      </c>
      <c r="AZ770">
        <f>IF(AW770&lt;&gt;0,(1000-(AV770+U770)/2)/AW770*AP770,0)</f>
        <v>1.9703099877485971E-2</v>
      </c>
      <c r="BA770">
        <f>U770*AA770/1000</f>
        <v>2.2975534583555999</v>
      </c>
      <c r="BB770">
        <f>(AY770-BA770)</f>
        <v>4.3681782749669189</v>
      </c>
      <c r="BC770">
        <f>1/(1.6/F770+1.37/N770)</f>
        <v>1.2324133506011309E-2</v>
      </c>
      <c r="BD770">
        <f>G770*AA770*0.001</f>
        <v>83.044702241747018</v>
      </c>
      <c r="BE770">
        <f>G770/S770</f>
        <v>1.9440511328945889</v>
      </c>
      <c r="BF770">
        <f>(1-AP770*AA770/AU770/F770)*100</f>
        <v>32.120160979477653</v>
      </c>
      <c r="BG770">
        <f>(S770-E770/(N770/1.35))</f>
        <v>424.24443831342262</v>
      </c>
      <c r="BH770">
        <f>E770*BF770/100/BG770</f>
        <v>-4.1325065044449973E-3</v>
      </c>
    </row>
    <row r="771" spans="1:60" x14ac:dyDescent="0.25">
      <c r="A771" s="1" t="s">
        <v>9</v>
      </c>
      <c r="B771" s="1" t="s">
        <v>833</v>
      </c>
    </row>
    <row r="772" spans="1:60" x14ac:dyDescent="0.25">
      <c r="A772" s="1" t="s">
        <v>9</v>
      </c>
      <c r="B772" s="1" t="s">
        <v>834</v>
      </c>
    </row>
    <row r="773" spans="1:60" x14ac:dyDescent="0.25">
      <c r="A773" s="1" t="s">
        <v>9</v>
      </c>
      <c r="B773" s="1" t="s">
        <v>835</v>
      </c>
    </row>
    <row r="774" spans="1:60" x14ac:dyDescent="0.25">
      <c r="A774" s="1" t="s">
        <v>9</v>
      </c>
      <c r="B774" s="1" t="s">
        <v>836</v>
      </c>
    </row>
    <row r="775" spans="1:60" x14ac:dyDescent="0.25">
      <c r="A775" s="1" t="s">
        <v>9</v>
      </c>
      <c r="B775" s="1" t="s">
        <v>837</v>
      </c>
    </row>
    <row r="776" spans="1:60" x14ac:dyDescent="0.25">
      <c r="A776" s="1" t="s">
        <v>9</v>
      </c>
      <c r="B776" s="1" t="s">
        <v>838</v>
      </c>
    </row>
    <row r="777" spans="1:60" x14ac:dyDescent="0.25">
      <c r="A777" s="1" t="s">
        <v>9</v>
      </c>
      <c r="B777" s="1" t="s">
        <v>839</v>
      </c>
    </row>
    <row r="778" spans="1:60" x14ac:dyDescent="0.25">
      <c r="A778" s="1" t="s">
        <v>9</v>
      </c>
      <c r="B778" s="1" t="s">
        <v>840</v>
      </c>
    </row>
    <row r="779" spans="1:60" x14ac:dyDescent="0.25">
      <c r="A779" s="1" t="s">
        <v>9</v>
      </c>
      <c r="B779" s="1" t="s">
        <v>841</v>
      </c>
    </row>
    <row r="780" spans="1:60" x14ac:dyDescent="0.25">
      <c r="A780" s="1">
        <v>276</v>
      </c>
      <c r="B780" s="1" t="s">
        <v>842</v>
      </c>
      <c r="C780" s="1">
        <v>27006.499999988824</v>
      </c>
      <c r="D780" s="1">
        <v>1</v>
      </c>
      <c r="E780">
        <f>(R780-S780*(1000-T780)/(1000-U780))*AO780</f>
        <v>-3.6169082179567567</v>
      </c>
      <c r="F780">
        <f>IF(AZ780&lt;&gt;0,1/(1/AZ780-1/N780),0)</f>
        <v>6.4414167344908199E-3</v>
      </c>
      <c r="G780">
        <f>((BC780-AP780/2)*S780-E780)/(BC780+AP780/2)</f>
        <v>1259.1140479001824</v>
      </c>
      <c r="H780">
        <f>AP780*1000</f>
        <v>0.29468505799099148</v>
      </c>
      <c r="I780">
        <f>(AU780-BA780)</f>
        <v>4.4363226989007476</v>
      </c>
      <c r="J780">
        <f>(P780+AT780*D780)</f>
        <v>37.815986336216007</v>
      </c>
      <c r="K780" s="1">
        <v>18.670000076293945</v>
      </c>
      <c r="L780">
        <f>(K780*AI780+AJ780)</f>
        <v>2</v>
      </c>
      <c r="M780" s="1">
        <v>0.5</v>
      </c>
      <c r="N780">
        <f>L780*(M780+1)*(M780+1)/(M780*M780+1)</f>
        <v>3.6</v>
      </c>
      <c r="O780" s="1">
        <v>39.559810638427734</v>
      </c>
      <c r="P780" s="1">
        <v>37.724941253662109</v>
      </c>
      <c r="Q780" s="1">
        <v>40.121559143066406</v>
      </c>
      <c r="R780" s="1">
        <v>410.0445556640625</v>
      </c>
      <c r="S780" s="1">
        <v>420.9053955078125</v>
      </c>
      <c r="T780" s="1">
        <v>20.402179718017578</v>
      </c>
      <c r="U780" s="1">
        <v>21.298965454101563</v>
      </c>
      <c r="V780" s="1">
        <v>28.549352645874023</v>
      </c>
      <c r="W780" s="1">
        <v>29.758440017700195</v>
      </c>
      <c r="X780" s="1">
        <v>600.43194580078125</v>
      </c>
      <c r="Y780" s="1">
        <v>0.12408594042062759</v>
      </c>
      <c r="Z780" s="1">
        <v>0.13061678409576416</v>
      </c>
      <c r="AA780" s="1">
        <v>101.17182922363281</v>
      </c>
      <c r="AB780" s="1">
        <v>1.525293231010437</v>
      </c>
      <c r="AC780" s="1">
        <v>-0.27974563837051392</v>
      </c>
      <c r="AD780" s="1">
        <v>4.7948524355888367E-2</v>
      </c>
      <c r="AE780" s="1">
        <v>3.0994738917797804E-3</v>
      </c>
      <c r="AF780" s="1">
        <v>2.5747012346982956E-2</v>
      </c>
      <c r="AG780" s="1">
        <v>4.0511284023523331E-3</v>
      </c>
      <c r="AH780" s="1">
        <v>0.3333333432674408</v>
      </c>
      <c r="AI780" s="1">
        <v>0</v>
      </c>
      <c r="AJ780" s="1">
        <v>2</v>
      </c>
      <c r="AK780" s="1">
        <v>0</v>
      </c>
      <c r="AL780" s="1">
        <v>1</v>
      </c>
      <c r="AM780" s="1">
        <v>0.18999999761581421</v>
      </c>
      <c r="AN780" s="1">
        <v>111115</v>
      </c>
      <c r="AO780">
        <f>X780*0.000001/(K780*0.0001)</f>
        <v>0.32160254062514648</v>
      </c>
      <c r="AP780">
        <f>(U780-T780)/(1000-U780)*AO780</f>
        <v>2.946850579909915E-4</v>
      </c>
      <c r="AQ780">
        <f>(P780+273.15)</f>
        <v>310.87494125366209</v>
      </c>
      <c r="AR780">
        <f>(O780+273.15)</f>
        <v>312.70981063842771</v>
      </c>
      <c r="AS780">
        <f>(Y780*AK780+Z780*AL780)*AM780</f>
        <v>2.481718866678051E-2</v>
      </c>
      <c r="AT780">
        <f>((AS780+0.00000010773*(AR780^4-AQ780^4))-AP780*44100)/(L780*0.92*2*29.3+0.00000043092*AQ780^3)</f>
        <v>9.104508255390005E-2</v>
      </c>
      <c r="AU780">
        <f>0.61365*EXP(17.502*J780/(240.97+J780))</f>
        <v>6.5911779944631652</v>
      </c>
      <c r="AV780">
        <f>AU780*1000/AA780</f>
        <v>65.148352511190211</v>
      </c>
      <c r="AW780">
        <f>(AV780-U780)</f>
        <v>43.849387057088649</v>
      </c>
      <c r="AX780">
        <f>IF(D780,P780,(O780+P780)/2)</f>
        <v>37.724941253662109</v>
      </c>
      <c r="AY780">
        <f>0.61365*EXP(17.502*AX780/(240.97+AX780))</f>
        <v>6.55868442247984</v>
      </c>
      <c r="AZ780">
        <f>IF(AW780&lt;&gt;0,(1000-(AV780+U780)/2)/AW780*AP780,0)</f>
        <v>6.4299118062934989E-3</v>
      </c>
      <c r="BA780">
        <f>U780*AA780/1000</f>
        <v>2.1548552955624181</v>
      </c>
      <c r="BB780">
        <f>(AY780-BA780)</f>
        <v>4.4038291269174223</v>
      </c>
      <c r="BC780">
        <f>1/(1.6/F780+1.37/N780)</f>
        <v>4.0197269436276321E-3</v>
      </c>
      <c r="BD780">
        <f>G780*AA780*0.001</f>
        <v>127.38687142723428</v>
      </c>
      <c r="BE780">
        <f>G780/S780</f>
        <v>2.9914419281346842</v>
      </c>
      <c r="BF780">
        <f>(1-AP780*AA780/AU780/F780)*100</f>
        <v>29.777986069178532</v>
      </c>
      <c r="BG780">
        <f>(S780-E780/(N780/1.35))</f>
        <v>422.26173608954628</v>
      </c>
      <c r="BH780">
        <f>E780*BF780/100/BG780</f>
        <v>-2.550651250696642E-3</v>
      </c>
    </row>
    <row r="781" spans="1:60" x14ac:dyDescent="0.25">
      <c r="A781" s="1">
        <v>277</v>
      </c>
      <c r="B781" s="1" t="s">
        <v>843</v>
      </c>
      <c r="C781" s="1">
        <v>27011.99999986589</v>
      </c>
      <c r="D781" s="1">
        <v>1</v>
      </c>
      <c r="E781">
        <f>(R781-S781*(1000-T781)/(1000-U781))*AO781</f>
        <v>-3.5674148481684185</v>
      </c>
      <c r="F781">
        <f>IF(AZ781&lt;&gt;0,1/(1/AZ781-1/N781),0)</f>
        <v>6.535817579496405E-3</v>
      </c>
      <c r="G781">
        <f>((BC781-AP781/2)*S781-E781)/(BC781+AP781/2)</f>
        <v>1235.0015404447436</v>
      </c>
      <c r="H781">
        <f>AP781*1000</f>
        <v>0.29781347346208609</v>
      </c>
      <c r="I781">
        <f>(AU781-BA781)</f>
        <v>4.4191051263235179</v>
      </c>
      <c r="J781">
        <f>(P781+AT781*D781)</f>
        <v>37.773939133021003</v>
      </c>
      <c r="K781" s="1">
        <v>18.670000076293945</v>
      </c>
      <c r="L781">
        <f>(K781*AI781+AJ781)</f>
        <v>2</v>
      </c>
      <c r="M781" s="1">
        <v>0.5</v>
      </c>
      <c r="N781">
        <f>L781*(M781+1)*(M781+1)/(M781*M781+1)</f>
        <v>3.6</v>
      </c>
      <c r="O781" s="1">
        <v>39.564205169677734</v>
      </c>
      <c r="P781" s="1">
        <v>37.678646087646484</v>
      </c>
      <c r="Q781" s="1">
        <v>40.129837036132813</v>
      </c>
      <c r="R781" s="1">
        <v>410.07211303710937</v>
      </c>
      <c r="S781" s="1">
        <v>420.77542114257812</v>
      </c>
      <c r="T781" s="1">
        <v>20.414176940917969</v>
      </c>
      <c r="U781" s="1">
        <v>21.320491790771484</v>
      </c>
      <c r="V781" s="1">
        <v>28.561794281005859</v>
      </c>
      <c r="W781" s="1">
        <v>29.780523300170898</v>
      </c>
      <c r="X781" s="1">
        <v>600.4129638671875</v>
      </c>
      <c r="Y781" s="1">
        <v>9.0604804456233978E-2</v>
      </c>
      <c r="Z781" s="1">
        <v>9.5373474061489105E-2</v>
      </c>
      <c r="AA781" s="1">
        <v>101.17257690429687</v>
      </c>
      <c r="AB781" s="1">
        <v>1.525293231010437</v>
      </c>
      <c r="AC781" s="1">
        <v>-0.27974563837051392</v>
      </c>
      <c r="AD781" s="1">
        <v>4.7948524355888367E-2</v>
      </c>
      <c r="AE781" s="1">
        <v>3.0994738917797804E-3</v>
      </c>
      <c r="AF781" s="1">
        <v>2.5747012346982956E-2</v>
      </c>
      <c r="AG781" s="1">
        <v>4.0511284023523331E-3</v>
      </c>
      <c r="AH781" s="1">
        <v>1</v>
      </c>
      <c r="AI781" s="1">
        <v>0</v>
      </c>
      <c r="AJ781" s="1">
        <v>2</v>
      </c>
      <c r="AK781" s="1">
        <v>0</v>
      </c>
      <c r="AL781" s="1">
        <v>1</v>
      </c>
      <c r="AM781" s="1">
        <v>0.18999999761581421</v>
      </c>
      <c r="AN781" s="1">
        <v>111115</v>
      </c>
      <c r="AO781">
        <f>X781*0.000001/(K781*0.0001)</f>
        <v>0.32159237354774095</v>
      </c>
      <c r="AP781">
        <f>(U781-T781)/(1000-U781)*AO781</f>
        <v>2.9781347346208607E-4</v>
      </c>
      <c r="AQ781">
        <f>(P781+273.15)</f>
        <v>310.82864608764646</v>
      </c>
      <c r="AR781">
        <f>(O781+273.15)</f>
        <v>312.71420516967771</v>
      </c>
      <c r="AS781">
        <f>(Y781*AK781+Z781*AL781)*AM781</f>
        <v>1.8120959844294848E-2</v>
      </c>
      <c r="AT781">
        <f>((AS781+0.00000010773*(AR781^4-AQ781^4))-AP781*44100)/(L781*0.92*2*29.3+0.00000043092*AQ781^3)</f>
        <v>9.5293045374516369E-2</v>
      </c>
      <c r="AU781">
        <f>0.61365*EXP(17.502*J781/(240.97+J781))</f>
        <v>6.576154221662776</v>
      </c>
      <c r="AV781">
        <f>AU781*1000/AA781</f>
        <v>64.999374562569642</v>
      </c>
      <c r="AW781">
        <f>(AV781-U781)</f>
        <v>43.678882771798158</v>
      </c>
      <c r="AX781">
        <f>IF(D781,P781,(O781+P781)/2)</f>
        <v>37.678646087646484</v>
      </c>
      <c r="AY781">
        <f>0.61365*EXP(17.502*AX781/(240.97+AX781))</f>
        <v>6.5422152727785594</v>
      </c>
      <c r="AZ781">
        <f>IF(AW781&lt;&gt;0,(1000-(AV781+U781)/2)/AW781*AP781,0)</f>
        <v>6.523973274159346E-3</v>
      </c>
      <c r="BA781">
        <f>U781*AA781/1000</f>
        <v>2.157049095339258</v>
      </c>
      <c r="BB781">
        <f>(AY781-BA781)</f>
        <v>4.3851661774393014</v>
      </c>
      <c r="BC781">
        <f>1/(1.6/F781+1.37/N781)</f>
        <v>4.0785457814963722E-3</v>
      </c>
      <c r="BD781">
        <f>G781*AA781*0.001</f>
        <v>124.94828832757094</v>
      </c>
      <c r="BE781">
        <f>G781/S781</f>
        <v>2.9350610287340619</v>
      </c>
      <c r="BF781">
        <f>(1-AP781*AA781/AU781/F781)*100</f>
        <v>29.897219799254071</v>
      </c>
      <c r="BG781">
        <f>(S781-E781/(N781/1.35))</f>
        <v>422.11320171064131</v>
      </c>
      <c r="BH781">
        <f>E781*BF781/100/BG781</f>
        <v>-2.5267104984772865E-3</v>
      </c>
    </row>
    <row r="782" spans="1:60" x14ac:dyDescent="0.25">
      <c r="A782" s="1">
        <v>278</v>
      </c>
      <c r="B782" s="1" t="s">
        <v>844</v>
      </c>
      <c r="C782" s="1">
        <v>27016.999999754131</v>
      </c>
      <c r="D782" s="1">
        <v>1</v>
      </c>
      <c r="E782">
        <f>(R782-S782*(1000-T782)/(1000-U782))*AO782</f>
        <v>-3.6077045372262022</v>
      </c>
      <c r="F782">
        <f>IF(AZ782&lt;&gt;0,1/(1/AZ782-1/N782),0)</f>
        <v>6.7888411914865119E-3</v>
      </c>
      <c r="G782">
        <f>((BC782-AP782/2)*S782-E782)/(BC782+AP782/2)</f>
        <v>1212.900951999693</v>
      </c>
      <c r="H782">
        <f>AP782*1000</f>
        <v>0.3083894532844863</v>
      </c>
      <c r="I782">
        <f>(AU782-BA782)</f>
        <v>4.4060665798523884</v>
      </c>
      <c r="J782">
        <f>(P782+AT782*D782)</f>
        <v>37.740768721571108</v>
      </c>
      <c r="K782" s="1">
        <v>18.670000076293945</v>
      </c>
      <c r="L782">
        <f>(K782*AI782+AJ782)</f>
        <v>2</v>
      </c>
      <c r="M782" s="1">
        <v>0.5</v>
      </c>
      <c r="N782">
        <f>L782*(M782+1)*(M782+1)/(M782*M782+1)</f>
        <v>3.6</v>
      </c>
      <c r="O782" s="1">
        <v>39.563114166259766</v>
      </c>
      <c r="P782" s="1">
        <v>37.645984649658203</v>
      </c>
      <c r="Q782" s="1">
        <v>40.115394592285156</v>
      </c>
      <c r="R782" s="1">
        <v>409.90936279296875</v>
      </c>
      <c r="S782" s="1">
        <v>420.72409057617187</v>
      </c>
      <c r="T782" s="1">
        <v>20.393804550170898</v>
      </c>
      <c r="U782" s="1">
        <v>21.332286834716797</v>
      </c>
      <c r="V782" s="1">
        <v>28.493951797485352</v>
      </c>
      <c r="W782" s="1">
        <v>29.79774284362793</v>
      </c>
      <c r="X782" s="1">
        <v>600.41705322265625</v>
      </c>
      <c r="Y782" s="1">
        <v>7.2243161499500275E-2</v>
      </c>
      <c r="Z782" s="1">
        <v>7.6045438647270203E-2</v>
      </c>
      <c r="AA782" s="1">
        <v>101.17324066162109</v>
      </c>
      <c r="AB782" s="1">
        <v>1.525293231010437</v>
      </c>
      <c r="AC782" s="1">
        <v>-0.27974563837051392</v>
      </c>
      <c r="AD782" s="1">
        <v>4.7948524355888367E-2</v>
      </c>
      <c r="AE782" s="1">
        <v>3.0994738917797804E-3</v>
      </c>
      <c r="AF782" s="1">
        <v>2.5747012346982956E-2</v>
      </c>
      <c r="AG782" s="1">
        <v>4.0511284023523331E-3</v>
      </c>
      <c r="AH782" s="1">
        <v>1</v>
      </c>
      <c r="AI782" s="1">
        <v>0</v>
      </c>
      <c r="AJ782" s="1">
        <v>2</v>
      </c>
      <c r="AK782" s="1">
        <v>0</v>
      </c>
      <c r="AL782" s="1">
        <v>1</v>
      </c>
      <c r="AM782" s="1">
        <v>0.18999999761581421</v>
      </c>
      <c r="AN782" s="1">
        <v>111115</v>
      </c>
      <c r="AO782">
        <f>X782*0.000001/(K782*0.0001)</f>
        <v>0.32159456388274471</v>
      </c>
      <c r="AP782">
        <f>(U782-T782)/(1000-U782)*AO782</f>
        <v>3.0838945328448629E-4</v>
      </c>
      <c r="AQ782">
        <f>(P782+273.15)</f>
        <v>310.79598464965818</v>
      </c>
      <c r="AR782">
        <f>(O782+273.15)</f>
        <v>312.71311416625974</v>
      </c>
      <c r="AS782">
        <f>(Y782*AK782+Z782*AL782)*AM782</f>
        <v>1.4448633161674884E-2</v>
      </c>
      <c r="AT782">
        <f>((AS782+0.00000010773*(AR782^4-AQ782^4))-AP782*44100)/(L782*0.92*2*29.3+0.00000043092*AQ782^3)</f>
        <v>9.4784071912905832E-2</v>
      </c>
      <c r="AU782">
        <f>0.61365*EXP(17.502*J782/(240.97+J782))</f>
        <v>6.5643231696439219</v>
      </c>
      <c r="AV782">
        <f>AU782*1000/AA782</f>
        <v>64.882009577993301</v>
      </c>
      <c r="AW782">
        <f>(AV782-U782)</f>
        <v>43.549722743276504</v>
      </c>
      <c r="AX782">
        <f>IF(D782,P782,(O782+P782)/2)</f>
        <v>37.645984649658203</v>
      </c>
      <c r="AY782">
        <f>0.61365*EXP(17.502*AX782/(240.97+AX782))</f>
        <v>6.5306178203628917</v>
      </c>
      <c r="AZ782">
        <f>IF(AW782&lt;&gt;0,(1000-(AV782+U782)/2)/AW782*AP782,0)</f>
        <v>6.7760629649940519E-3</v>
      </c>
      <c r="BA782">
        <f>U782*AA782/1000</f>
        <v>2.1582565897915336</v>
      </c>
      <c r="BB782">
        <f>(AY782-BA782)</f>
        <v>4.3723612305713582</v>
      </c>
      <c r="BC782">
        <f>1/(1.6/F782+1.37/N782)</f>
        <v>4.2361855461417984E-3</v>
      </c>
      <c r="BD782">
        <f>G782*AA782*0.001</f>
        <v>122.71311991537428</v>
      </c>
      <c r="BE782">
        <f>G782/S782</f>
        <v>2.8828892358853357</v>
      </c>
      <c r="BF782">
        <f>(1-AP782*AA782/AU782/F782)*100</f>
        <v>29.986856912638583</v>
      </c>
      <c r="BG782">
        <f>(S782-E782/(N782/1.35))</f>
        <v>422.07697977763172</v>
      </c>
      <c r="BH782">
        <f>E782*BF782/100/BG782</f>
        <v>-2.5631276976506739E-3</v>
      </c>
    </row>
    <row r="783" spans="1:60" x14ac:dyDescent="0.25">
      <c r="A783" s="1">
        <v>279</v>
      </c>
      <c r="B783" s="1" t="s">
        <v>845</v>
      </c>
      <c r="C783" s="1">
        <v>27021.999999642372</v>
      </c>
      <c r="D783" s="1">
        <v>1</v>
      </c>
      <c r="E783">
        <f>(R783-S783*(1000-T783)/(1000-U783))*AO783</f>
        <v>-3.5366883468037544</v>
      </c>
      <c r="F783">
        <f>IF(AZ783&lt;&gt;0,1/(1/AZ783-1/N783),0)</f>
        <v>6.8275911786167282E-3</v>
      </c>
      <c r="G783">
        <f>((BC783-AP783/2)*S783-E783)/(BC783+AP783/2)</f>
        <v>1192.2384827360593</v>
      </c>
      <c r="H783">
        <f>AP783*1000</f>
        <v>0.30989333951871056</v>
      </c>
      <c r="I783">
        <f>(AU783-BA783)</f>
        <v>4.4025423832200001</v>
      </c>
      <c r="J783">
        <f>(P783+AT783*D783)</f>
        <v>37.731555862724569</v>
      </c>
      <c r="K783" s="1">
        <v>18.670000076293945</v>
      </c>
      <c r="L783">
        <f>(K783*AI783+AJ783)</f>
        <v>2</v>
      </c>
      <c r="M783" s="1">
        <v>0.5</v>
      </c>
      <c r="N783">
        <f>L783*(M783+1)*(M783+1)/(M783*M783+1)</f>
        <v>3.6</v>
      </c>
      <c r="O783" s="1">
        <v>39.557109832763672</v>
      </c>
      <c r="P783" s="1">
        <v>37.637001037597656</v>
      </c>
      <c r="Q783" s="1">
        <v>40.076522827148438</v>
      </c>
      <c r="R783" s="1">
        <v>410.16571044921875</v>
      </c>
      <c r="S783" s="1">
        <v>420.75762939453125</v>
      </c>
      <c r="T783" s="1">
        <v>20.391609191894531</v>
      </c>
      <c r="U783" s="1">
        <v>21.334667205810547</v>
      </c>
      <c r="V783" s="1">
        <v>28.496753692626953</v>
      </c>
      <c r="W783" s="1">
        <v>29.810047149658203</v>
      </c>
      <c r="X783" s="1">
        <v>600.4161376953125</v>
      </c>
      <c r="Y783" s="1">
        <v>7.9435214400291443E-2</v>
      </c>
      <c r="Z783" s="1">
        <v>8.3616018295288086E-2</v>
      </c>
      <c r="AA783" s="1">
        <v>101.17327117919922</v>
      </c>
      <c r="AB783" s="1">
        <v>1.525293231010437</v>
      </c>
      <c r="AC783" s="1">
        <v>-0.27974563837051392</v>
      </c>
      <c r="AD783" s="1">
        <v>4.7948524355888367E-2</v>
      </c>
      <c r="AE783" s="1">
        <v>3.0994738917797804E-3</v>
      </c>
      <c r="AF783" s="1">
        <v>2.5747012346982956E-2</v>
      </c>
      <c r="AG783" s="1">
        <v>4.0511284023523331E-3</v>
      </c>
      <c r="AH783" s="1">
        <v>1</v>
      </c>
      <c r="AI783" s="1">
        <v>0</v>
      </c>
      <c r="AJ783" s="1">
        <v>2</v>
      </c>
      <c r="AK783" s="1">
        <v>0</v>
      </c>
      <c r="AL783" s="1">
        <v>1</v>
      </c>
      <c r="AM783" s="1">
        <v>0.18999999761581421</v>
      </c>
      <c r="AN783" s="1">
        <v>111115</v>
      </c>
      <c r="AO783">
        <f>X783*0.000001/(K783*0.0001)</f>
        <v>0.32159407350923641</v>
      </c>
      <c r="AP783">
        <f>(U783-T783)/(1000-U783)*AO783</f>
        <v>3.0989333951871056E-4</v>
      </c>
      <c r="AQ783">
        <f>(P783+273.15)</f>
        <v>310.78700103759763</v>
      </c>
      <c r="AR783">
        <f>(O783+273.15)</f>
        <v>312.70710983276365</v>
      </c>
      <c r="AS783">
        <f>(Y783*AK783+Z783*AL783)*AM783</f>
        <v>1.5887043276748614E-2</v>
      </c>
      <c r="AT783">
        <f>((AS783+0.00000010773*(AR783^4-AQ783^4))-AP783*44100)/(L783*0.92*2*29.3+0.00000043092*AQ783^3)</f>
        <v>9.455482512691081E-2</v>
      </c>
      <c r="AU783">
        <f>0.61365*EXP(17.502*J783/(240.97+J783))</f>
        <v>6.5610404539514393</v>
      </c>
      <c r="AV783">
        <f>AU783*1000/AA783</f>
        <v>64.849543535371623</v>
      </c>
      <c r="AW783">
        <f>(AV783-U783)</f>
        <v>43.514876329561076</v>
      </c>
      <c r="AX783">
        <f>IF(D783,P783,(O783+P783)/2)</f>
        <v>37.637001037597656</v>
      </c>
      <c r="AY783">
        <f>0.61365*EXP(17.502*AX783/(240.97+AX783))</f>
        <v>6.5274310418716484</v>
      </c>
      <c r="AZ783">
        <f>IF(AW783&lt;&gt;0,(1000-(AV783+U783)/2)/AW783*AP783,0)</f>
        <v>6.8146668011343295E-3</v>
      </c>
      <c r="BA783">
        <f>U783*AA783/1000</f>
        <v>2.1584980707314387</v>
      </c>
      <c r="BB783">
        <f>(AY783-BA783)</f>
        <v>4.3689329711402092</v>
      </c>
      <c r="BC783">
        <f>1/(1.6/F783+1.37/N783)</f>
        <v>4.2603260426468566E-3</v>
      </c>
      <c r="BD783">
        <f>G783*AA783*0.001</f>
        <v>120.62266732413235</v>
      </c>
      <c r="BE783">
        <f>G783/S783</f>
        <v>2.8335516683362019</v>
      </c>
      <c r="BF783">
        <f>(1-AP783*AA783/AU783/F783)*100</f>
        <v>30.009707256259645</v>
      </c>
      <c r="BG783">
        <f>(S783-E783/(N783/1.35))</f>
        <v>422.08388752458268</v>
      </c>
      <c r="BH783">
        <f>E783*BF783/100/BG783</f>
        <v>-2.514547109738325E-3</v>
      </c>
    </row>
    <row r="784" spans="1:60" x14ac:dyDescent="0.25">
      <c r="A784" s="1">
        <v>280</v>
      </c>
      <c r="B784" s="1" t="s">
        <v>846</v>
      </c>
      <c r="C784" s="1">
        <v>27027.499999519438</v>
      </c>
      <c r="D784" s="1">
        <v>1</v>
      </c>
      <c r="E784">
        <f>(R784-S784*(1000-T784)/(1000-U784))*AO784</f>
        <v>-3.5255350612891205</v>
      </c>
      <c r="F784">
        <f>IF(AZ784&lt;&gt;0,1/(1/AZ784-1/N784),0)</f>
        <v>6.8645603632929058E-3</v>
      </c>
      <c r="G784">
        <f>((BC784-AP784/2)*S784-E784)/(BC784+AP784/2)</f>
        <v>1185.5076374171915</v>
      </c>
      <c r="H784">
        <f>AP784*1000</f>
        <v>0.31122380367329139</v>
      </c>
      <c r="I784">
        <f>(AU784-BA784)</f>
        <v>4.397777914581618</v>
      </c>
      <c r="J784">
        <f>(P784+AT784*D784)</f>
        <v>37.718122505369521</v>
      </c>
      <c r="K784" s="1">
        <v>18.670000076293945</v>
      </c>
      <c r="L784">
        <f>(K784*AI784+AJ784)</f>
        <v>2</v>
      </c>
      <c r="M784" s="1">
        <v>0.5</v>
      </c>
      <c r="N784">
        <f>L784*(M784+1)*(M784+1)/(M784*M784+1)</f>
        <v>3.6</v>
      </c>
      <c r="O784" s="1">
        <v>39.546150207519531</v>
      </c>
      <c r="P784" s="1">
        <v>37.623878479003906</v>
      </c>
      <c r="Q784" s="1">
        <v>40.070098876953125</v>
      </c>
      <c r="R784" s="1">
        <v>410.23056030273437</v>
      </c>
      <c r="S784" s="1">
        <v>420.78573608398437</v>
      </c>
      <c r="T784" s="1">
        <v>20.387432098388672</v>
      </c>
      <c r="U784" s="1">
        <v>21.334512710571289</v>
      </c>
      <c r="V784" s="1">
        <v>28.504709243774414</v>
      </c>
      <c r="W784" s="1">
        <v>29.827278137207031</v>
      </c>
      <c r="X784" s="1">
        <v>600.432861328125</v>
      </c>
      <c r="Y784" s="1">
        <v>5.771242082118988E-2</v>
      </c>
      <c r="Z784" s="1">
        <v>6.0749918222427368E-2</v>
      </c>
      <c r="AA784" s="1">
        <v>101.17308807373047</v>
      </c>
      <c r="AB784" s="1">
        <v>1.525293231010437</v>
      </c>
      <c r="AC784" s="1">
        <v>-0.27974563837051392</v>
      </c>
      <c r="AD784" s="1">
        <v>4.7948524355888367E-2</v>
      </c>
      <c r="AE784" s="1">
        <v>3.0994738917797804E-3</v>
      </c>
      <c r="AF784" s="1">
        <v>2.5747012346982956E-2</v>
      </c>
      <c r="AG784" s="1">
        <v>4.0511284023523331E-3</v>
      </c>
      <c r="AH784" s="1">
        <v>1</v>
      </c>
      <c r="AI784" s="1">
        <v>0</v>
      </c>
      <c r="AJ784" s="1">
        <v>2</v>
      </c>
      <c r="AK784" s="1">
        <v>0</v>
      </c>
      <c r="AL784" s="1">
        <v>1</v>
      </c>
      <c r="AM784" s="1">
        <v>0.18999999761581421</v>
      </c>
      <c r="AN784" s="1">
        <v>111115</v>
      </c>
      <c r="AO784">
        <f>X784*0.000001/(K784*0.0001)</f>
        <v>0.32160303099865478</v>
      </c>
      <c r="AP784">
        <f>(U784-T784)/(1000-U784)*AO784</f>
        <v>3.1122380367329139E-4</v>
      </c>
      <c r="AQ784">
        <f>(P784+273.15)</f>
        <v>310.77387847900388</v>
      </c>
      <c r="AR784">
        <f>(O784+273.15)</f>
        <v>312.69615020751951</v>
      </c>
      <c r="AS784">
        <f>(Y784*AK784+Z784*AL784)*AM784</f>
        <v>1.1542484317422108E-2</v>
      </c>
      <c r="AT784">
        <f>((AS784+0.00000010773*(AR784^4-AQ784^4))-AP784*44100)/(L784*0.92*2*29.3+0.00000043092*AQ784^3)</f>
        <v>9.4244026365616934E-2</v>
      </c>
      <c r="AU784">
        <f>0.61365*EXP(17.502*J784/(240.97+J784))</f>
        <v>6.5562564480583694</v>
      </c>
      <c r="AV784">
        <f>AU784*1000/AA784</f>
        <v>64.802375541611028</v>
      </c>
      <c r="AW784">
        <f>(AV784-U784)</f>
        <v>43.467862831039739</v>
      </c>
      <c r="AX784">
        <f>IF(D784,P784,(O784+P784)/2)</f>
        <v>37.623878479003906</v>
      </c>
      <c r="AY784">
        <f>0.61365*EXP(17.502*AX784/(240.97+AX784))</f>
        <v>6.5227784704063367</v>
      </c>
      <c r="AZ784">
        <f>IF(AW784&lt;&gt;0,(1000-(AV784+U784)/2)/AW784*AP784,0)</f>
        <v>6.8514957781961629E-3</v>
      </c>
      <c r="BA784">
        <f>U784*AA784/1000</f>
        <v>2.1584785334767513</v>
      </c>
      <c r="BB784">
        <f>(AY784-BA784)</f>
        <v>4.3642999369295854</v>
      </c>
      <c r="BC784">
        <f>1/(1.6/F784+1.37/N784)</f>
        <v>4.2833567193778527E-3</v>
      </c>
      <c r="BD784">
        <f>G784*AA784*0.001</f>
        <v>119.94146861248964</v>
      </c>
      <c r="BE784">
        <f>G784/S784</f>
        <v>2.8173665021301404</v>
      </c>
      <c r="BF784">
        <f>(1-AP784*AA784/AU784/F784)*100</f>
        <v>30.036882790831065</v>
      </c>
      <c r="BG784">
        <f>(S784-E784/(N784/1.35))</f>
        <v>422.10781173196779</v>
      </c>
      <c r="BH784">
        <f>E784*BF784/100/BG784</f>
        <v>-2.5087449335846257E-3</v>
      </c>
    </row>
    <row r="785" spans="1:60" x14ac:dyDescent="0.25">
      <c r="A785" s="1" t="s">
        <v>9</v>
      </c>
      <c r="B785" s="1" t="s">
        <v>847</v>
      </c>
    </row>
    <row r="786" spans="1:60" x14ac:dyDescent="0.25">
      <c r="A786" s="1" t="s">
        <v>9</v>
      </c>
      <c r="B786" s="1" t="s">
        <v>848</v>
      </c>
    </row>
    <row r="787" spans="1:60" x14ac:dyDescent="0.25">
      <c r="A787" s="1" t="s">
        <v>9</v>
      </c>
      <c r="B787" s="1" t="s">
        <v>849</v>
      </c>
    </row>
    <row r="788" spans="1:60" x14ac:dyDescent="0.25">
      <c r="A788" s="1" t="s">
        <v>9</v>
      </c>
      <c r="B788" s="1" t="s">
        <v>850</v>
      </c>
    </row>
    <row r="789" spans="1:60" x14ac:dyDescent="0.25">
      <c r="A789" s="1" t="s">
        <v>9</v>
      </c>
      <c r="B789" s="1" t="s">
        <v>851</v>
      </c>
    </row>
    <row r="790" spans="1:60" x14ac:dyDescent="0.25">
      <c r="A790" s="1" t="s">
        <v>9</v>
      </c>
      <c r="B790" s="1" t="s">
        <v>852</v>
      </c>
    </row>
    <row r="791" spans="1:60" x14ac:dyDescent="0.25">
      <c r="A791" s="1" t="s">
        <v>9</v>
      </c>
      <c r="B791" s="1" t="s">
        <v>853</v>
      </c>
    </row>
    <row r="792" spans="1:60" x14ac:dyDescent="0.25">
      <c r="A792" s="1" t="s">
        <v>9</v>
      </c>
      <c r="B792" s="1" t="s">
        <v>854</v>
      </c>
    </row>
    <row r="793" spans="1:60" x14ac:dyDescent="0.25">
      <c r="A793" s="1" t="s">
        <v>9</v>
      </c>
      <c r="B793" s="1" t="s">
        <v>855</v>
      </c>
    </row>
    <row r="794" spans="1:60" x14ac:dyDescent="0.25">
      <c r="A794" s="1">
        <v>281</v>
      </c>
      <c r="B794" s="1" t="s">
        <v>856</v>
      </c>
      <c r="C794" s="1">
        <v>27286.499999988824</v>
      </c>
      <c r="D794" s="1">
        <v>1</v>
      </c>
      <c r="E794">
        <f>(R794-S794*(1000-T794)/(1000-U794))*AO794</f>
        <v>-4.625476748879751</v>
      </c>
      <c r="F794">
        <f>IF(AZ794&lt;&gt;0,1/(1/AZ794-1/N794),0)</f>
        <v>1.1182163286850847E-2</v>
      </c>
      <c r="G794">
        <f>((BC794-AP794/2)*S794-E794)/(BC794+AP794/2)</f>
        <v>1032.7570326672821</v>
      </c>
      <c r="H794">
        <f>AP794*1000</f>
        <v>0.50781790425523987</v>
      </c>
      <c r="I794">
        <f>(AU794-BA794)</f>
        <v>4.4084638691212206</v>
      </c>
      <c r="J794">
        <f>(P794+AT794*D794)</f>
        <v>37.812477920909373</v>
      </c>
      <c r="K794" s="1">
        <v>16.219999313354492</v>
      </c>
      <c r="L794">
        <f>(K794*AI794+AJ794)</f>
        <v>2</v>
      </c>
      <c r="M794" s="1">
        <v>0.5</v>
      </c>
      <c r="N794">
        <f>L794*(M794+1)*(M794+1)/(M794*M794+1)</f>
        <v>3.6</v>
      </c>
      <c r="O794" s="1">
        <v>39.549884796142578</v>
      </c>
      <c r="P794" s="1">
        <v>37.809471130371094</v>
      </c>
      <c r="Q794" s="1">
        <v>40.110088348388672</v>
      </c>
      <c r="R794" s="1">
        <v>410.24264526367187</v>
      </c>
      <c r="S794" s="1">
        <v>422.15887451171875</v>
      </c>
      <c r="T794" s="1">
        <v>20.222288131713867</v>
      </c>
      <c r="U794" s="1">
        <v>21.564535140991211</v>
      </c>
      <c r="V794" s="1">
        <v>28.329418182373047</v>
      </c>
      <c r="W794" s="1">
        <v>30.141357421875</v>
      </c>
      <c r="X794" s="1">
        <v>600.42474365234375</v>
      </c>
      <c r="Y794" s="1">
        <v>8.589625358581543E-2</v>
      </c>
      <c r="Z794" s="1">
        <v>9.0417109429836273E-2</v>
      </c>
      <c r="AA794" s="1">
        <v>101.15958404541016</v>
      </c>
      <c r="AB794" s="1">
        <v>1.2860262393951416</v>
      </c>
      <c r="AC794" s="1">
        <v>-0.30544173717498779</v>
      </c>
      <c r="AD794" s="1">
        <v>1.4626098796725273E-2</v>
      </c>
      <c r="AE794" s="1">
        <v>5.9656975790858269E-3</v>
      </c>
      <c r="AF794" s="1">
        <v>1.3732505030930042E-2</v>
      </c>
      <c r="AG794" s="1">
        <v>5.0626704469323158E-3</v>
      </c>
      <c r="AH794" s="1">
        <v>0.66666668653488159</v>
      </c>
      <c r="AI794" s="1">
        <v>0</v>
      </c>
      <c r="AJ794" s="1">
        <v>2</v>
      </c>
      <c r="AK794" s="1">
        <v>0</v>
      </c>
      <c r="AL794" s="1">
        <v>1</v>
      </c>
      <c r="AM794" s="1">
        <v>0.18999999761581421</v>
      </c>
      <c r="AN794" s="1">
        <v>111115</v>
      </c>
      <c r="AO794">
        <f>X794*0.000001/(K794*0.0001)</f>
        <v>0.37017556662779449</v>
      </c>
      <c r="AP794">
        <f>(U794-T794)/(1000-U794)*AO794</f>
        <v>5.0781790425523984E-4</v>
      </c>
      <c r="AQ794">
        <f>(P794+273.15)</f>
        <v>310.95947113037107</v>
      </c>
      <c r="AR794">
        <f>(O794+273.15)</f>
        <v>312.69988479614256</v>
      </c>
      <c r="AS794">
        <f>(Y794*AK794+Z794*AL794)*AM794</f>
        <v>1.7179250576097704E-2</v>
      </c>
      <c r="AT794">
        <f>((AS794+0.00000010773*(AR794^4-AQ794^4))-AP794*44100)/(L794*0.92*2*29.3+0.00000043092*AQ794^3)</f>
        <v>3.0067905382803045E-3</v>
      </c>
      <c r="AU794">
        <f>0.61365*EXP(17.502*J794/(240.97+J794))</f>
        <v>6.5899232741165221</v>
      </c>
      <c r="AV794">
        <f>AU794*1000/AA794</f>
        <v>65.14383522136994</v>
      </c>
      <c r="AW794">
        <f>(AV794-U794)</f>
        <v>43.579300080378729</v>
      </c>
      <c r="AX794">
        <f>IF(D794,P794,(O794+P794)/2)</f>
        <v>37.809471130371094</v>
      </c>
      <c r="AY794">
        <f>0.61365*EXP(17.502*AX794/(240.97+AX794))</f>
        <v>6.5888481156081884</v>
      </c>
      <c r="AZ794">
        <f>IF(AW794&lt;&gt;0,(1000-(AV794+U794)/2)/AW794*AP794,0)</f>
        <v>1.1147537291783353E-2</v>
      </c>
      <c r="BA794">
        <f>U794*AA794/1000</f>
        <v>2.1814594049953011</v>
      </c>
      <c r="BB794">
        <f>(AY794-BA794)</f>
        <v>4.4073887106128868</v>
      </c>
      <c r="BC794">
        <f>1/(1.6/F794+1.37/N794)</f>
        <v>6.9703134845844061E-3</v>
      </c>
      <c r="BD794">
        <f>G794*AA794*0.001</f>
        <v>104.47327184459434</v>
      </c>
      <c r="BE794">
        <f>G794/S794</f>
        <v>2.44637053730494</v>
      </c>
      <c r="BF794">
        <f>(1-AP794*AA794/AU794/F794)*100</f>
        <v>30.287789198871629</v>
      </c>
      <c r="BG794">
        <f>(S794-E794/(N794/1.35))</f>
        <v>423.89342829254866</v>
      </c>
      <c r="BH794">
        <f>E794*BF794/100/BG794</f>
        <v>-3.3049690172989787E-3</v>
      </c>
    </row>
    <row r="795" spans="1:60" x14ac:dyDescent="0.25">
      <c r="A795" s="1">
        <v>282</v>
      </c>
      <c r="B795" s="1" t="s">
        <v>857</v>
      </c>
      <c r="C795" s="1">
        <v>27291.99999986589</v>
      </c>
      <c r="D795" s="1">
        <v>1</v>
      </c>
      <c r="E795">
        <f>(R795-S795*(1000-T795)/(1000-U795))*AO795</f>
        <v>-4.5901332630085223</v>
      </c>
      <c r="F795">
        <f>IF(AZ795&lt;&gt;0,1/(1/AZ795-1/N795),0)</f>
        <v>1.123365641058453E-2</v>
      </c>
      <c r="G795">
        <f>((BC795-AP795/2)*S795-E795)/(BC795+AP795/2)</f>
        <v>1024.9497868471235</v>
      </c>
      <c r="H795">
        <f>AP795*1000</f>
        <v>0.50867677834957237</v>
      </c>
      <c r="I795">
        <f>(AU795-BA795)</f>
        <v>4.3959546680173007</v>
      </c>
      <c r="J795">
        <f>(P795+AT795*D795)</f>
        <v>37.781840982168134</v>
      </c>
      <c r="K795" s="1">
        <v>16.219999313354492</v>
      </c>
      <c r="L795">
        <f>(K795*AI795+AJ795)</f>
        <v>2</v>
      </c>
      <c r="M795" s="1">
        <v>0.5</v>
      </c>
      <c r="N795">
        <f>L795*(M795+1)*(M795+1)/(M795*M795+1)</f>
        <v>3.6</v>
      </c>
      <c r="O795" s="1">
        <v>39.549945831298828</v>
      </c>
      <c r="P795" s="1">
        <v>37.775505065917969</v>
      </c>
      <c r="Q795" s="1">
        <v>40.118972778320313</v>
      </c>
      <c r="R795" s="1">
        <v>410.17010498046875</v>
      </c>
      <c r="S795" s="1">
        <v>421.989990234375</v>
      </c>
      <c r="T795" s="1">
        <v>20.235483169555664</v>
      </c>
      <c r="U795" s="1">
        <v>21.579965591430664</v>
      </c>
      <c r="V795" s="1">
        <v>28.351446151733398</v>
      </c>
      <c r="W795" s="1">
        <v>30.162117004394531</v>
      </c>
      <c r="X795" s="1">
        <v>600.4307861328125</v>
      </c>
      <c r="Y795" s="1">
        <v>8.1450954079627991E-2</v>
      </c>
      <c r="Z795" s="1">
        <v>8.5737854242324829E-2</v>
      </c>
      <c r="AA795" s="1">
        <v>101.15959930419922</v>
      </c>
      <c r="AB795" s="1">
        <v>1.2860262393951416</v>
      </c>
      <c r="AC795" s="1">
        <v>-0.30544173717498779</v>
      </c>
      <c r="AD795" s="1">
        <v>1.4626098796725273E-2</v>
      </c>
      <c r="AE795" s="1">
        <v>5.9656975790858269E-3</v>
      </c>
      <c r="AF795" s="1">
        <v>1.3732505030930042E-2</v>
      </c>
      <c r="AG795" s="1">
        <v>5.0626704469323158E-3</v>
      </c>
      <c r="AH795" s="1">
        <v>1</v>
      </c>
      <c r="AI795" s="1">
        <v>0</v>
      </c>
      <c r="AJ795" s="1">
        <v>2</v>
      </c>
      <c r="AK795" s="1">
        <v>0</v>
      </c>
      <c r="AL795" s="1">
        <v>1</v>
      </c>
      <c r="AM795" s="1">
        <v>0.18999999761581421</v>
      </c>
      <c r="AN795" s="1">
        <v>111115</v>
      </c>
      <c r="AO795">
        <f>X795*0.000001/(K795*0.0001)</f>
        <v>0.37017929195499827</v>
      </c>
      <c r="AP795">
        <f>(U795-T795)/(1000-U795)*AO795</f>
        <v>5.0867677834957241E-4</v>
      </c>
      <c r="AQ795">
        <f>(P795+273.15)</f>
        <v>310.92550506591795</v>
      </c>
      <c r="AR795">
        <f>(O795+273.15)</f>
        <v>312.69994583129881</v>
      </c>
      <c r="AS795">
        <f>(Y795*AK795+Z795*AL795)*AM795</f>
        <v>1.6290192101626744E-2</v>
      </c>
      <c r="AT795">
        <f>((AS795+0.00000010773*(AR795^4-AQ795^4))-AP795*44100)/(L795*0.92*2*29.3+0.00000043092*AQ795^3)</f>
        <v>6.3359162501672268E-3</v>
      </c>
      <c r="AU795">
        <f>0.61365*EXP(17.502*J795/(240.97+J795))</f>
        <v>6.578975340244833</v>
      </c>
      <c r="AV795">
        <f>AU795*1000/AA795</f>
        <v>65.035601025475145</v>
      </c>
      <c r="AW795">
        <f>(AV795-U795)</f>
        <v>43.455635434044481</v>
      </c>
      <c r="AX795">
        <f>IF(D795,P795,(O795+P795)/2)</f>
        <v>37.775505065917969</v>
      </c>
      <c r="AY795">
        <f>0.61365*EXP(17.502*AX795/(240.97+AX795))</f>
        <v>6.5767132076820056</v>
      </c>
      <c r="AZ795">
        <f>IF(AW795&lt;&gt;0,(1000-(AV795+U795)/2)/AW795*AP795,0)</f>
        <v>1.1198711278710537E-2</v>
      </c>
      <c r="BA795">
        <f>U795*AA795/1000</f>
        <v>2.1830206722275323</v>
      </c>
      <c r="BB795">
        <f>(AY795-BA795)</f>
        <v>4.3936925354544734</v>
      </c>
      <c r="BC795">
        <f>1/(1.6/F795+1.37/N795)</f>
        <v>7.002325784556996E-3</v>
      </c>
      <c r="BD795">
        <f>G795*AA795*0.001</f>
        <v>103.68350974437941</v>
      </c>
      <c r="BE795">
        <f>G795/S795</f>
        <v>2.4288485759528613</v>
      </c>
      <c r="BF795">
        <f>(1-AP795*AA795/AU795/F795)*100</f>
        <v>30.374293120664031</v>
      </c>
      <c r="BG795">
        <f>(S795-E795/(N795/1.35))</f>
        <v>423.71129020800322</v>
      </c>
      <c r="BH795">
        <f>E795*BF795/100/BG795</f>
        <v>-3.2904965342105351E-3</v>
      </c>
    </row>
    <row r="796" spans="1:60" x14ac:dyDescent="0.25">
      <c r="A796" s="1">
        <v>283</v>
      </c>
      <c r="B796" s="1" t="s">
        <v>858</v>
      </c>
      <c r="C796" s="1">
        <v>27296.999999754131</v>
      </c>
      <c r="D796" s="1">
        <v>1</v>
      </c>
      <c r="E796">
        <f>(R796-S796*(1000-T796)/(1000-U796))*AO796</f>
        <v>-4.7028359347543089</v>
      </c>
      <c r="F796">
        <f>IF(AZ796&lt;&gt;0,1/(1/AZ796-1/N796),0)</f>
        <v>1.1612361087404936E-2</v>
      </c>
      <c r="G796">
        <f>((BC796-AP796/2)*S796-E796)/(BC796+AP796/2)</f>
        <v>1019.4144921631244</v>
      </c>
      <c r="H796">
        <f>AP796*1000</f>
        <v>0.52480008520367705</v>
      </c>
      <c r="I796">
        <f>(AU796-BA796)</f>
        <v>4.3879745322876023</v>
      </c>
      <c r="J796">
        <f>(P796+AT796*D796)</f>
        <v>37.76194559174435</v>
      </c>
      <c r="K796" s="1">
        <v>16.219999313354492</v>
      </c>
      <c r="L796">
        <f>(K796*AI796+AJ796)</f>
        <v>2</v>
      </c>
      <c r="M796" s="1">
        <v>0.5</v>
      </c>
      <c r="N796">
        <f>L796*(M796+1)*(M796+1)/(M796*M796+1)</f>
        <v>3.6</v>
      </c>
      <c r="O796" s="1">
        <v>39.548629760742188</v>
      </c>
      <c r="P796" s="1">
        <v>37.759960174560547</v>
      </c>
      <c r="Q796" s="1">
        <v>40.110340118408203</v>
      </c>
      <c r="R796" s="1">
        <v>409.796142578125</v>
      </c>
      <c r="S796" s="1">
        <v>421.90240478515625</v>
      </c>
      <c r="T796" s="1">
        <v>20.201606750488281</v>
      </c>
      <c r="U796" s="1">
        <v>21.588712692260742</v>
      </c>
      <c r="V796" s="1">
        <v>28.246402740478516</v>
      </c>
      <c r="W796" s="1">
        <v>30.175680160522461</v>
      </c>
      <c r="X796" s="1">
        <v>600.42193603515625</v>
      </c>
      <c r="Y796" s="1">
        <v>8.9445643126964569E-2</v>
      </c>
      <c r="Z796" s="1">
        <v>9.4153314828872681E-2</v>
      </c>
      <c r="AA796" s="1">
        <v>101.15933227539062</v>
      </c>
      <c r="AB796" s="1">
        <v>1.2860262393951416</v>
      </c>
      <c r="AC796" s="1">
        <v>-0.30544173717498779</v>
      </c>
      <c r="AD796" s="1">
        <v>1.4626098796725273E-2</v>
      </c>
      <c r="AE796" s="1">
        <v>5.9656975790858269E-3</v>
      </c>
      <c r="AF796" s="1">
        <v>1.3732505030930042E-2</v>
      </c>
      <c r="AG796" s="1">
        <v>5.0626704469323158E-3</v>
      </c>
      <c r="AH796" s="1">
        <v>1</v>
      </c>
      <c r="AI796" s="1">
        <v>0</v>
      </c>
      <c r="AJ796" s="1">
        <v>2</v>
      </c>
      <c r="AK796" s="1">
        <v>0</v>
      </c>
      <c r="AL796" s="1">
        <v>1</v>
      </c>
      <c r="AM796" s="1">
        <v>0.18999999761581421</v>
      </c>
      <c r="AN796" s="1">
        <v>111115</v>
      </c>
      <c r="AO796">
        <f>X796*0.000001/(K796*0.0001)</f>
        <v>0.37017383566767964</v>
      </c>
      <c r="AP796">
        <f>(U796-T796)/(1000-U796)*AO796</f>
        <v>5.2480008520367708E-4</v>
      </c>
      <c r="AQ796">
        <f>(P796+273.15)</f>
        <v>310.90996017456052</v>
      </c>
      <c r="AR796">
        <f>(O796+273.15)</f>
        <v>312.69862976074216</v>
      </c>
      <c r="AS796">
        <f>(Y796*AK796+Z796*AL796)*AM796</f>
        <v>1.7889129593006814E-2</v>
      </c>
      <c r="AT796">
        <f>((AS796+0.00000010773*(AR796^4-AQ796^4))-AP796*44100)/(L796*0.92*2*29.3+0.00000043092*AQ796^3)</f>
        <v>1.9854171838011364E-3</v>
      </c>
      <c r="AU796">
        <f>0.61365*EXP(17.502*J796/(240.97+J796))</f>
        <v>6.5718742929219491</v>
      </c>
      <c r="AV796">
        <f>AU796*1000/AA796</f>
        <v>64.965576038313884</v>
      </c>
      <c r="AW796">
        <f>(AV796-U796)</f>
        <v>43.376863346053142</v>
      </c>
      <c r="AX796">
        <f>IF(D796,P796,(O796+P796)/2)</f>
        <v>37.759960174560547</v>
      </c>
      <c r="AY796">
        <f>0.61365*EXP(17.502*AX796/(240.97+AX796))</f>
        <v>6.5711660245010837</v>
      </c>
      <c r="AZ796">
        <f>IF(AW796&lt;&gt;0,(1000-(AV796+U796)/2)/AW796*AP796,0)</f>
        <v>1.1575024043297669E-2</v>
      </c>
      <c r="BA796">
        <f>U796*AA796/1000</f>
        <v>2.1838997606343473</v>
      </c>
      <c r="BB796">
        <f>(AY796-BA796)</f>
        <v>4.3872662638667368</v>
      </c>
      <c r="BC796">
        <f>1/(1.6/F796+1.37/N796)</f>
        <v>7.2377352876155255E-3</v>
      </c>
      <c r="BD796">
        <f>G796*AA796*0.001</f>
        <v>103.1232893390781</v>
      </c>
      <c r="BE796">
        <f>G796/S796</f>
        <v>2.4162329500876796</v>
      </c>
      <c r="BF796">
        <f>(1-AP796*AA796/AU796/F796)*100</f>
        <v>30.435115008535863</v>
      </c>
      <c r="BG796">
        <f>(S796-E796/(N796/1.35))</f>
        <v>423.66596826068911</v>
      </c>
      <c r="BH796">
        <f>E796*BF796/100/BG796</f>
        <v>-3.3784009871770351E-3</v>
      </c>
    </row>
    <row r="797" spans="1:60" x14ac:dyDescent="0.25">
      <c r="A797" s="1">
        <v>284</v>
      </c>
      <c r="B797" s="1" t="s">
        <v>859</v>
      </c>
      <c r="C797" s="1">
        <v>27301.999999642372</v>
      </c>
      <c r="D797" s="1">
        <v>1</v>
      </c>
      <c r="E797">
        <f>(R797-S797*(1000-T797)/(1000-U797))*AO797</f>
        <v>-4.7078682413570494</v>
      </c>
      <c r="F797">
        <f>IF(AZ797&lt;&gt;0,1/(1/AZ797-1/N797),0)</f>
        <v>1.1666595979160199E-2</v>
      </c>
      <c r="G797">
        <f>((BC797-AP797/2)*S797-E797)/(BC797+AP797/2)</f>
        <v>1017.177665792227</v>
      </c>
      <c r="H797">
        <f>AP797*1000</f>
        <v>0.5271341789598385</v>
      </c>
      <c r="I797">
        <f>(AU797-BA797)</f>
        <v>4.3870750048034743</v>
      </c>
      <c r="J797">
        <f>(P797+AT797*D797)</f>
        <v>37.760514338193843</v>
      </c>
      <c r="K797" s="1">
        <v>16.219999313354492</v>
      </c>
      <c r="L797">
        <f>(K797*AI797+AJ797)</f>
        <v>2</v>
      </c>
      <c r="M797" s="1">
        <v>0.5</v>
      </c>
      <c r="N797">
        <f>L797*(M797+1)*(M797+1)/(M797*M797+1)</f>
        <v>3.6</v>
      </c>
      <c r="O797" s="1">
        <v>39.545951843261719</v>
      </c>
      <c r="P797" s="1">
        <v>37.759571075439453</v>
      </c>
      <c r="Q797" s="1">
        <v>40.082523345947266</v>
      </c>
      <c r="R797" s="1">
        <v>409.77621459960937</v>
      </c>
      <c r="S797" s="1">
        <v>421.89346313476562</v>
      </c>
      <c r="T797" s="1">
        <v>20.199258804321289</v>
      </c>
      <c r="U797" s="1">
        <v>21.592533111572266</v>
      </c>
      <c r="V797" s="1">
        <v>28.243524551391602</v>
      </c>
      <c r="W797" s="1">
        <v>30.185504913330078</v>
      </c>
      <c r="X797" s="1">
        <v>600.41998291015625</v>
      </c>
      <c r="Y797" s="1">
        <v>0.12600187957286835</v>
      </c>
      <c r="Z797" s="1">
        <v>0.13263356685638428</v>
      </c>
      <c r="AA797" s="1">
        <v>101.15944671630859</v>
      </c>
      <c r="AB797" s="1">
        <v>1.2860262393951416</v>
      </c>
      <c r="AC797" s="1">
        <v>-0.30544173717498779</v>
      </c>
      <c r="AD797" s="1">
        <v>1.4626098796725273E-2</v>
      </c>
      <c r="AE797" s="1">
        <v>5.9656975790858269E-3</v>
      </c>
      <c r="AF797" s="1">
        <v>1.3732505030930042E-2</v>
      </c>
      <c r="AG797" s="1">
        <v>5.0626704469323158E-3</v>
      </c>
      <c r="AH797" s="1">
        <v>1</v>
      </c>
      <c r="AI797" s="1">
        <v>0</v>
      </c>
      <c r="AJ797" s="1">
        <v>2</v>
      </c>
      <c r="AK797" s="1">
        <v>0</v>
      </c>
      <c r="AL797" s="1">
        <v>1</v>
      </c>
      <c r="AM797" s="1">
        <v>0.18999999761581421</v>
      </c>
      <c r="AN797" s="1">
        <v>111115</v>
      </c>
      <c r="AO797">
        <f>X797*0.000001/(K797*0.0001)</f>
        <v>0.3701726315215127</v>
      </c>
      <c r="AP797">
        <f>(U797-T797)/(1000-U797)*AO797</f>
        <v>5.2713417895983844E-4</v>
      </c>
      <c r="AQ797">
        <f>(P797+273.15)</f>
        <v>310.90957107543943</v>
      </c>
      <c r="AR797">
        <f>(O797+273.15)</f>
        <v>312.6959518432617</v>
      </c>
      <c r="AS797">
        <f>(Y797*AK797+Z797*AL797)*AM797</f>
        <v>2.5200377386489947E-2</v>
      </c>
      <c r="AT797">
        <f>((AS797+0.00000010773*(AR797^4-AQ797^4))-AP797*44100)/(L797*0.92*2*29.3+0.00000043092*AQ797^3)</f>
        <v>9.4326275439261266E-4</v>
      </c>
      <c r="AU797">
        <f>0.61365*EXP(17.502*J797/(240.97+J797))</f>
        <v>6.5713637075736981</v>
      </c>
      <c r="AV797">
        <f>AU797*1000/AA797</f>
        <v>64.960455210895134</v>
      </c>
      <c r="AW797">
        <f>(AV797-U797)</f>
        <v>43.367922099322868</v>
      </c>
      <c r="AX797">
        <f>IF(D797,P797,(O797+P797)/2)</f>
        <v>37.759571075439453</v>
      </c>
      <c r="AY797">
        <f>0.61365*EXP(17.502*AX797/(240.97+AX797))</f>
        <v>6.5710272268676917</v>
      </c>
      <c r="AZ797">
        <f>IF(AW797&lt;&gt;0,(1000-(AV797+U797)/2)/AW797*AP797,0)</f>
        <v>1.1628909925333282E-2</v>
      </c>
      <c r="BA797">
        <f>U797*AA797/1000</f>
        <v>2.1842887027702238</v>
      </c>
      <c r="BB797">
        <f>(AY797-BA797)</f>
        <v>4.3867385240974679</v>
      </c>
      <c r="BC797">
        <f>1/(1.6/F797+1.37/N797)</f>
        <v>7.2714451904276906E-3</v>
      </c>
      <c r="BD797">
        <f>G797*AA797*0.001</f>
        <v>102.89712988372793</v>
      </c>
      <c r="BE797">
        <f>G797/S797</f>
        <v>2.4109822850403098</v>
      </c>
      <c r="BF797">
        <f>(1-AP797*AA797/AU797/F797)*100</f>
        <v>30.445063477052269</v>
      </c>
      <c r="BG797">
        <f>(S797-E797/(N797/1.35))</f>
        <v>423.65891372527454</v>
      </c>
      <c r="BH797">
        <f>E797*BF797/100/BG797</f>
        <v>-3.3831779010474999E-3</v>
      </c>
    </row>
    <row r="798" spans="1:60" x14ac:dyDescent="0.25">
      <c r="A798" s="1">
        <v>285</v>
      </c>
      <c r="B798" s="1" t="s">
        <v>860</v>
      </c>
      <c r="C798" s="1">
        <v>27307.499999519438</v>
      </c>
      <c r="D798" s="1">
        <v>1</v>
      </c>
      <c r="E798">
        <f>(R798-S798*(1000-T798)/(1000-U798))*AO798</f>
        <v>-4.7049389192602611</v>
      </c>
      <c r="F798">
        <f>IF(AZ798&lt;&gt;0,1/(1/AZ798-1/N798),0)</f>
        <v>1.170683209984557E-2</v>
      </c>
      <c r="G798">
        <f>((BC798-AP798/2)*S798-E798)/(BC798+AP798/2)</f>
        <v>1014.6435329466377</v>
      </c>
      <c r="H798">
        <f>AP798*1000</f>
        <v>0.52886022123011212</v>
      </c>
      <c r="I798">
        <f>(AU798-BA798)</f>
        <v>4.386363836357063</v>
      </c>
      <c r="J798">
        <f>(P798+AT798*D798)</f>
        <v>37.758841699862344</v>
      </c>
      <c r="K798" s="1">
        <v>16.219999313354492</v>
      </c>
      <c r="L798">
        <f>(K798*AI798+AJ798)</f>
        <v>2</v>
      </c>
      <c r="M798" s="1">
        <v>0.5</v>
      </c>
      <c r="N798">
        <f>L798*(M798+1)*(M798+1)/(M798*M798+1)</f>
        <v>3.6</v>
      </c>
      <c r="O798" s="1">
        <v>39.538623809814453</v>
      </c>
      <c r="P798" s="1">
        <v>37.75921630859375</v>
      </c>
      <c r="Q798" s="1">
        <v>40.075157165527344</v>
      </c>
      <c r="R798" s="1">
        <v>409.77154541015625</v>
      </c>
      <c r="S798" s="1">
        <v>421.87896728515625</v>
      </c>
      <c r="T798" s="1">
        <v>20.195865631103516</v>
      </c>
      <c r="U798" s="1">
        <v>21.593704223632813</v>
      </c>
      <c r="V798" s="1">
        <v>28.245332717895508</v>
      </c>
      <c r="W798" s="1">
        <v>30.19843864440918</v>
      </c>
      <c r="X798" s="1">
        <v>600.4183349609375</v>
      </c>
      <c r="Y798" s="1">
        <v>0.17052431404590607</v>
      </c>
      <c r="Z798" s="1">
        <v>0.17949928343296051</v>
      </c>
      <c r="AA798" s="1">
        <v>101.15926361083984</v>
      </c>
      <c r="AB798" s="1">
        <v>1.2860262393951416</v>
      </c>
      <c r="AC798" s="1">
        <v>-0.30544173717498779</v>
      </c>
      <c r="AD798" s="1">
        <v>1.4626098796725273E-2</v>
      </c>
      <c r="AE798" s="1">
        <v>5.9656975790858269E-3</v>
      </c>
      <c r="AF798" s="1">
        <v>1.3732505030930042E-2</v>
      </c>
      <c r="AG798" s="1">
        <v>5.0626704469323158E-3</v>
      </c>
      <c r="AH798" s="1">
        <v>1</v>
      </c>
      <c r="AI798" s="1">
        <v>0</v>
      </c>
      <c r="AJ798" s="1">
        <v>2</v>
      </c>
      <c r="AK798" s="1">
        <v>0</v>
      </c>
      <c r="AL798" s="1">
        <v>1</v>
      </c>
      <c r="AM798" s="1">
        <v>0.18999999761581421</v>
      </c>
      <c r="AN798" s="1">
        <v>111115</v>
      </c>
      <c r="AO798">
        <f>X798*0.000001/(K798*0.0001)</f>
        <v>0.37017161552318439</v>
      </c>
      <c r="AP798">
        <f>(U798-T798)/(1000-U798)*AO798</f>
        <v>5.2886022123011217E-4</v>
      </c>
      <c r="AQ798">
        <f>(P798+273.15)</f>
        <v>310.90921630859373</v>
      </c>
      <c r="AR798">
        <f>(O798+273.15)</f>
        <v>312.68862380981443</v>
      </c>
      <c r="AS798">
        <f>(Y798*AK798+Z798*AL798)*AM798</f>
        <v>3.4104863424302856E-2</v>
      </c>
      <c r="AT798">
        <f>((AS798+0.00000010773*(AR798^4-AQ798^4))-AP798*44100)/(L798*0.92*2*29.3+0.00000043092*AQ798^3)</f>
        <v>-3.7460873140579413E-4</v>
      </c>
      <c r="AU798">
        <f>0.61365*EXP(17.502*J798/(240.97+J798))</f>
        <v>6.57076705425004</v>
      </c>
      <c r="AV798">
        <f>AU798*1000/AA798</f>
        <v>64.954674635906912</v>
      </c>
      <c r="AW798">
        <f>(AV798-U798)</f>
        <v>43.360970412274099</v>
      </c>
      <c r="AX798">
        <f>IF(D798,P798,(O798+P798)/2)</f>
        <v>37.75921630859375</v>
      </c>
      <c r="AY798">
        <f>0.61365*EXP(17.502*AX798/(240.97+AX798))</f>
        <v>6.5709006783016903</v>
      </c>
      <c r="AZ798">
        <f>IF(AW798&lt;&gt;0,(1000-(AV798+U798)/2)/AW798*AP798,0)</f>
        <v>1.1668886074826065E-2</v>
      </c>
      <c r="BA798">
        <f>U798*AA798/1000</f>
        <v>2.1844032178929775</v>
      </c>
      <c r="BB798">
        <f>(AY798-BA798)</f>
        <v>4.3864974604087124</v>
      </c>
      <c r="BC798">
        <f>1/(1.6/F798+1.37/N798)</f>
        <v>7.2964535435691607E-3</v>
      </c>
      <c r="BD798">
        <f>G798*AA798*0.001</f>
        <v>102.64059262038279</v>
      </c>
      <c r="BE798">
        <f>G798/S798</f>
        <v>2.405058349971783</v>
      </c>
      <c r="BF798">
        <f>(1-AP798*AA798/AU798/F798)*100</f>
        <v>30.450966210983509</v>
      </c>
      <c r="BG798">
        <f>(S798-E798/(N798/1.35))</f>
        <v>423.64331937987885</v>
      </c>
      <c r="BH798">
        <f>E798*BF798/100/BG798</f>
        <v>-3.381852834711316E-3</v>
      </c>
    </row>
    <row r="799" spans="1:60" x14ac:dyDescent="0.25">
      <c r="A799" s="1" t="s">
        <v>9</v>
      </c>
      <c r="B799" s="1" t="s">
        <v>861</v>
      </c>
    </row>
    <row r="800" spans="1:60" x14ac:dyDescent="0.25">
      <c r="A800" s="1" t="s">
        <v>9</v>
      </c>
      <c r="B800" s="1" t="s">
        <v>862</v>
      </c>
    </row>
    <row r="801" spans="1:60" x14ac:dyDescent="0.25">
      <c r="A801" s="1" t="s">
        <v>9</v>
      </c>
      <c r="B801" s="1" t="s">
        <v>863</v>
      </c>
    </row>
    <row r="802" spans="1:60" x14ac:dyDescent="0.25">
      <c r="A802" s="1" t="s">
        <v>9</v>
      </c>
      <c r="B802" s="1" t="s">
        <v>864</v>
      </c>
    </row>
    <row r="803" spans="1:60" x14ac:dyDescent="0.25">
      <c r="A803" s="1" t="s">
        <v>9</v>
      </c>
      <c r="B803" s="1" t="s">
        <v>865</v>
      </c>
    </row>
    <row r="804" spans="1:60" x14ac:dyDescent="0.25">
      <c r="A804" s="1" t="s">
        <v>9</v>
      </c>
      <c r="B804" s="1" t="s">
        <v>866</v>
      </c>
    </row>
    <row r="805" spans="1:60" x14ac:dyDescent="0.25">
      <c r="A805" s="1" t="s">
        <v>9</v>
      </c>
      <c r="B805" s="1" t="s">
        <v>867</v>
      </c>
    </row>
    <row r="806" spans="1:60" x14ac:dyDescent="0.25">
      <c r="A806" s="1" t="s">
        <v>9</v>
      </c>
      <c r="B806" s="1" t="s">
        <v>868</v>
      </c>
    </row>
    <row r="807" spans="1:60" x14ac:dyDescent="0.25">
      <c r="A807" s="1" t="s">
        <v>9</v>
      </c>
      <c r="B807" s="1" t="s">
        <v>869</v>
      </c>
    </row>
    <row r="808" spans="1:60" x14ac:dyDescent="0.25">
      <c r="A808" s="1">
        <v>286</v>
      </c>
      <c r="B808" s="1" t="s">
        <v>870</v>
      </c>
      <c r="C808" s="1">
        <v>27553.499999988824</v>
      </c>
      <c r="D808" s="1">
        <v>1</v>
      </c>
      <c r="E808">
        <f>(R808-S808*(1000-T808)/(1000-U808))*AO808</f>
        <v>-4.1342442018058962</v>
      </c>
      <c r="F808">
        <f>IF(AZ808&lt;&gt;0,1/(1/AZ808-1/N808),0)</f>
        <v>8.3872770897710381E-3</v>
      </c>
      <c r="G808">
        <f>((BC808-AP808/2)*S808-E808)/(BC808+AP808/2)</f>
        <v>1150.6933120320564</v>
      </c>
      <c r="H808">
        <f>AP808*1000</f>
        <v>0.37104425667790375</v>
      </c>
      <c r="I808">
        <f>(AU808-BA808)</f>
        <v>4.2976217931306326</v>
      </c>
      <c r="J808">
        <f>(P808+AT808*D808)</f>
        <v>37.225904327532071</v>
      </c>
      <c r="K808" s="1">
        <v>8.8199996948242187</v>
      </c>
      <c r="L808">
        <f>(K808*AI808+AJ808)</f>
        <v>2</v>
      </c>
      <c r="M808" s="1">
        <v>0.5</v>
      </c>
      <c r="N808">
        <f>L808*(M808+1)*(M808+1)/(M808*M808+1)</f>
        <v>3.6</v>
      </c>
      <c r="O808" s="1">
        <v>39.56463623046875</v>
      </c>
      <c r="P808" s="1">
        <v>37.094863891601563</v>
      </c>
      <c r="Q808" s="1">
        <v>40.109897613525391</v>
      </c>
      <c r="R808" s="1">
        <v>410.16220092773437</v>
      </c>
      <c r="S808" s="1">
        <v>416.00836181640625</v>
      </c>
      <c r="T808" s="1">
        <v>20.082431793212891</v>
      </c>
      <c r="U808" s="1">
        <v>20.616231918334961</v>
      </c>
      <c r="V808" s="1">
        <v>28.073915481567383</v>
      </c>
      <c r="W808" s="1">
        <v>28.792196273803711</v>
      </c>
      <c r="X808" s="1">
        <v>600.4384765625</v>
      </c>
      <c r="Y808" s="1">
        <v>8.0388806760311127E-2</v>
      </c>
      <c r="Z808" s="1">
        <v>8.4619797766208649E-2</v>
      </c>
      <c r="AA808" s="1">
        <v>101.15409851074219</v>
      </c>
      <c r="AB808" s="1">
        <v>1.4283068180084229</v>
      </c>
      <c r="AC808" s="1">
        <v>-0.27191540598869324</v>
      </c>
      <c r="AD808" s="1">
        <v>6.9011889398097992E-2</v>
      </c>
      <c r="AE808" s="1">
        <v>2.935606986284256E-3</v>
      </c>
      <c r="AF808" s="1">
        <v>2.0798904821276665E-2</v>
      </c>
      <c r="AG808" s="1">
        <v>3.6199770402163267E-3</v>
      </c>
      <c r="AH808" s="1">
        <v>0.66666668653488159</v>
      </c>
      <c r="AI808" s="1">
        <v>0</v>
      </c>
      <c r="AJ808" s="1">
        <v>2</v>
      </c>
      <c r="AK808" s="1">
        <v>0</v>
      </c>
      <c r="AL808" s="1">
        <v>1</v>
      </c>
      <c r="AM808" s="1">
        <v>0.18999999761581421</v>
      </c>
      <c r="AN808" s="1">
        <v>111115</v>
      </c>
      <c r="AO808">
        <f>X808*0.000001/(K808*0.0001)</f>
        <v>0.68076927135819654</v>
      </c>
      <c r="AP808">
        <f>(U808-T808)/(1000-U808)*AO808</f>
        <v>3.7104425667790377E-4</v>
      </c>
      <c r="AQ808">
        <f>(P808+273.15)</f>
        <v>310.24486389160154</v>
      </c>
      <c r="AR808">
        <f>(O808+273.15)</f>
        <v>312.71463623046873</v>
      </c>
      <c r="AS808">
        <f>(Y808*AK808+Z808*AL808)*AM808</f>
        <v>1.6077761373830324E-2</v>
      </c>
      <c r="AT808">
        <f>((AS808+0.00000010773*(AR808^4-AQ808^4))-AP808*44100)/(L808*0.92*2*29.3+0.00000043092*AQ808^3)</f>
        <v>0.13104043593050824</v>
      </c>
      <c r="AU808">
        <f>0.61365*EXP(17.502*J808/(240.97+J808))</f>
        <v>6.3830381475181941</v>
      </c>
      <c r="AV808">
        <f>AU808*1000/AA808</f>
        <v>63.102120838339921</v>
      </c>
      <c r="AW808">
        <f>(AV808-U808)</f>
        <v>42.48588892000496</v>
      </c>
      <c r="AX808">
        <f>IF(D808,P808,(O808+P808)/2)</f>
        <v>37.094863891601563</v>
      </c>
      <c r="AY808">
        <f>0.61365*EXP(17.502*AX808/(240.97+AX808))</f>
        <v>6.3375983759170484</v>
      </c>
      <c r="AZ808">
        <f>IF(AW808&lt;&gt;0,(1000-(AV808+U808)/2)/AW808*AP808,0)</f>
        <v>8.367781838408403E-3</v>
      </c>
      <c r="BA808">
        <f>U808*AA808/1000</f>
        <v>2.0854163543875619</v>
      </c>
      <c r="BB808">
        <f>(AY808-BA808)</f>
        <v>4.252182021529487</v>
      </c>
      <c r="BC808">
        <f>1/(1.6/F808+1.37/N808)</f>
        <v>5.2316116883476841E-3</v>
      </c>
      <c r="BD808">
        <f>G808*AA808*0.001</f>
        <v>116.39734464094283</v>
      </c>
      <c r="BE808">
        <f>G808/S808</f>
        <v>2.766034093660557</v>
      </c>
      <c r="BF808">
        <f>(1-AP808*AA808/AU808/F808)*100</f>
        <v>29.893099543504952</v>
      </c>
      <c r="BG808">
        <f>(S808-E808/(N808/1.35))</f>
        <v>417.55870339208349</v>
      </c>
      <c r="BH808">
        <f>E808*BF808/100/BG808</f>
        <v>-2.9597125495836305E-3</v>
      </c>
    </row>
    <row r="809" spans="1:60" x14ac:dyDescent="0.25">
      <c r="A809" s="1">
        <v>287</v>
      </c>
      <c r="B809" s="1" t="s">
        <v>871</v>
      </c>
      <c r="C809" s="1">
        <v>27558.499999877065</v>
      </c>
      <c r="D809" s="1">
        <v>1</v>
      </c>
      <c r="E809">
        <f>(R809-S809*(1000-T809)/(1000-U809))*AO809</f>
        <v>-4.2322262425174593</v>
      </c>
      <c r="F809">
        <f>IF(AZ809&lt;&gt;0,1/(1/AZ809-1/N809),0)</f>
        <v>8.7884059536058497E-3</v>
      </c>
      <c r="G809">
        <f>((BC809-AP809/2)*S809-E809)/(BC809+AP809/2)</f>
        <v>1133.3595232595278</v>
      </c>
      <c r="H809">
        <f>AP809*1000</f>
        <v>0.3871195448296379</v>
      </c>
      <c r="I809">
        <f>(AU809-BA809)</f>
        <v>4.2798902465552526</v>
      </c>
      <c r="J809">
        <f>(P809+AT809*D809)</f>
        <v>37.183978567762026</v>
      </c>
      <c r="K809" s="1">
        <v>8.8199996948242187</v>
      </c>
      <c r="L809">
        <f>(K809*AI809+AJ809)</f>
        <v>2</v>
      </c>
      <c r="M809" s="1">
        <v>0.5</v>
      </c>
      <c r="N809">
        <f>L809*(M809+1)*(M809+1)/(M809*M809+1)</f>
        <v>3.6</v>
      </c>
      <c r="O809" s="1">
        <v>39.564155578613281</v>
      </c>
      <c r="P809" s="1">
        <v>37.054569244384766</v>
      </c>
      <c r="Q809" s="1">
        <v>40.121013641357422</v>
      </c>
      <c r="R809" s="1">
        <v>409.96823120117187</v>
      </c>
      <c r="S809" s="1">
        <v>415.94845581054687</v>
      </c>
      <c r="T809" s="1">
        <v>20.090579986572266</v>
      </c>
      <c r="U809" s="1">
        <v>20.647481918334961</v>
      </c>
      <c r="V809" s="1">
        <v>28.087686538696289</v>
      </c>
      <c r="W809" s="1">
        <v>28.834636688232422</v>
      </c>
      <c r="X809" s="1">
        <v>600.446044921875</v>
      </c>
      <c r="Y809" s="1">
        <v>7.7055498957633972E-2</v>
      </c>
      <c r="Z809" s="1">
        <v>8.1111058592796326E-2</v>
      </c>
      <c r="AA809" s="1">
        <v>101.1541748046875</v>
      </c>
      <c r="AB809" s="1">
        <v>1.4283068180084229</v>
      </c>
      <c r="AC809" s="1">
        <v>-0.27191540598869324</v>
      </c>
      <c r="AD809" s="1">
        <v>6.9011889398097992E-2</v>
      </c>
      <c r="AE809" s="1">
        <v>2.935606986284256E-3</v>
      </c>
      <c r="AF809" s="1">
        <v>2.0798904821276665E-2</v>
      </c>
      <c r="AG809" s="1">
        <v>3.6199770402163267E-3</v>
      </c>
      <c r="AH809" s="1">
        <v>0.66666668653488159</v>
      </c>
      <c r="AI809" s="1">
        <v>0</v>
      </c>
      <c r="AJ809" s="1">
        <v>2</v>
      </c>
      <c r="AK809" s="1">
        <v>0</v>
      </c>
      <c r="AL809" s="1">
        <v>1</v>
      </c>
      <c r="AM809" s="1">
        <v>0.18999999761581421</v>
      </c>
      <c r="AN809" s="1">
        <v>111115</v>
      </c>
      <c r="AO809">
        <f>X809*0.000001/(K809*0.0001)</f>
        <v>0.68077785226481435</v>
      </c>
      <c r="AP809">
        <f>(U809-T809)/(1000-U809)*AO809</f>
        <v>3.871195448296379E-4</v>
      </c>
      <c r="AQ809">
        <f>(P809+273.15)</f>
        <v>310.20456924438474</v>
      </c>
      <c r="AR809">
        <f>(O809+273.15)</f>
        <v>312.71415557861326</v>
      </c>
      <c r="AS809">
        <f>(Y809*AK809+Z809*AL809)*AM809</f>
        <v>1.5411100939247468E-2</v>
      </c>
      <c r="AT809">
        <f>((AS809+0.00000010773*(AR809^4-AQ809^4))-AP809*44100)/(L809*0.92*2*29.3+0.00000043092*AQ809^3)</f>
        <v>0.12940932337725913</v>
      </c>
      <c r="AU809">
        <f>0.61365*EXP(17.502*J809/(240.97+J809))</f>
        <v>6.3684692417991311</v>
      </c>
      <c r="AV809">
        <f>AU809*1000/AA809</f>
        <v>62.958046507676272</v>
      </c>
      <c r="AW809">
        <f>(AV809-U809)</f>
        <v>42.310564589341311</v>
      </c>
      <c r="AX809">
        <f>IF(D809,P809,(O809+P809)/2)</f>
        <v>37.054569244384766</v>
      </c>
      <c r="AY809">
        <f>0.61365*EXP(17.502*AX809/(240.97+AX809))</f>
        <v>6.3236823192107341</v>
      </c>
      <c r="AZ809">
        <f>IF(AW809&lt;&gt;0,(1000-(AV809+U809)/2)/AW809*AP809,0)</f>
        <v>8.7670037347675391E-3</v>
      </c>
      <c r="BA809">
        <f>U809*AA809/1000</f>
        <v>2.0885789952438789</v>
      </c>
      <c r="BB809">
        <f>(AY809-BA809)</f>
        <v>4.2351033239668556</v>
      </c>
      <c r="BC809">
        <f>1/(1.6/F809+1.37/N809)</f>
        <v>5.4812961788714568E-3</v>
      </c>
      <c r="BD809">
        <f>G809*AA809*0.001</f>
        <v>114.64404733235156</v>
      </c>
      <c r="BE809">
        <f>G809/S809</f>
        <v>2.7247595403401186</v>
      </c>
      <c r="BF809">
        <f>(1-AP809*AA809/AU809/F809)*100</f>
        <v>30.034531790799555</v>
      </c>
      <c r="BG809">
        <f>(S809-E809/(N809/1.35))</f>
        <v>417.53554065149092</v>
      </c>
      <c r="BH809">
        <f>E809*BF809/100/BG809</f>
        <v>-3.044362006367395E-3</v>
      </c>
    </row>
    <row r="810" spans="1:60" x14ac:dyDescent="0.25">
      <c r="A810" s="1">
        <v>288</v>
      </c>
      <c r="B810" s="1" t="s">
        <v>872</v>
      </c>
      <c r="C810" s="1">
        <v>27563.999999754131</v>
      </c>
      <c r="D810" s="1">
        <v>1</v>
      </c>
      <c r="E810">
        <f>(R810-S810*(1000-T810)/(1000-U810))*AO810</f>
        <v>-4.3840483388346305</v>
      </c>
      <c r="F810">
        <f>IF(AZ810&lt;&gt;0,1/(1/AZ810-1/N810),0)</f>
        <v>9.3500055204557425E-3</v>
      </c>
      <c r="G810">
        <f>((BC810-AP810/2)*S810-E810)/(BC810+AP810/2)</f>
        <v>1113.9050931381832</v>
      </c>
      <c r="H810">
        <f>AP810*1000</f>
        <v>0.41059442481757513</v>
      </c>
      <c r="I810">
        <f>(AU810-BA810)</f>
        <v>4.2676215583293091</v>
      </c>
      <c r="J810">
        <f>(P810+AT810*D810)</f>
        <v>37.153861784191015</v>
      </c>
      <c r="K810" s="1">
        <v>8.8199996948242187</v>
      </c>
      <c r="L810">
        <f>(K810*AI810+AJ810)</f>
        <v>2</v>
      </c>
      <c r="M810" s="1">
        <v>0.5</v>
      </c>
      <c r="N810">
        <f>L810*(M810+1)*(M810+1)/(M810*M810+1)</f>
        <v>3.6</v>
      </c>
      <c r="O810" s="1">
        <v>39.563621520996094</v>
      </c>
      <c r="P810" s="1">
        <v>37.030517578125</v>
      </c>
      <c r="Q810" s="1">
        <v>40.113147735595703</v>
      </c>
      <c r="R810" s="1">
        <v>409.699462890625</v>
      </c>
      <c r="S810" s="1">
        <v>415.88845825195312</v>
      </c>
      <c r="T810" s="1">
        <v>20.074810028076172</v>
      </c>
      <c r="U810" s="1">
        <v>20.665477752685547</v>
      </c>
      <c r="V810" s="1">
        <v>28.041391372680664</v>
      </c>
      <c r="W810" s="1">
        <v>28.859828948974609</v>
      </c>
      <c r="X810" s="1">
        <v>600.43975830078125</v>
      </c>
      <c r="Y810" s="1">
        <v>8.0007188022136688E-2</v>
      </c>
      <c r="Z810" s="1">
        <v>8.4218092262744904E-2</v>
      </c>
      <c r="AA810" s="1">
        <v>101.15421295166016</v>
      </c>
      <c r="AB810" s="1">
        <v>1.4283068180084229</v>
      </c>
      <c r="AC810" s="1">
        <v>-0.27191540598869324</v>
      </c>
      <c r="AD810" s="1">
        <v>6.9011889398097992E-2</v>
      </c>
      <c r="AE810" s="1">
        <v>2.935606986284256E-3</v>
      </c>
      <c r="AF810" s="1">
        <v>2.0798904821276665E-2</v>
      </c>
      <c r="AG810" s="1">
        <v>3.6199770402163267E-3</v>
      </c>
      <c r="AH810" s="1">
        <v>1</v>
      </c>
      <c r="AI810" s="1">
        <v>0</v>
      </c>
      <c r="AJ810" s="1">
        <v>2</v>
      </c>
      <c r="AK810" s="1">
        <v>0</v>
      </c>
      <c r="AL810" s="1">
        <v>1</v>
      </c>
      <c r="AM810" s="1">
        <v>0.18999999761581421</v>
      </c>
      <c r="AN810" s="1">
        <v>111115</v>
      </c>
      <c r="AO810">
        <f>X810*0.000001/(K810*0.0001)</f>
        <v>0.68077072457625287</v>
      </c>
      <c r="AP810">
        <f>(U810-T810)/(1000-U810)*AO810</f>
        <v>4.1059442481757513E-4</v>
      </c>
      <c r="AQ810">
        <f>(P810+273.15)</f>
        <v>310.18051757812498</v>
      </c>
      <c r="AR810">
        <f>(O810+273.15)</f>
        <v>312.71362152099607</v>
      </c>
      <c r="AS810">
        <f>(Y810*AK810+Z810*AL810)*AM810</f>
        <v>1.6001437329129953E-2</v>
      </c>
      <c r="AT810">
        <f>((AS810+0.00000010773*(AR810^4-AQ810^4))-AP810*44100)/(L810*0.92*2*29.3+0.00000043092*AQ810^3)</f>
        <v>0.12334420606601804</v>
      </c>
      <c r="AU810">
        <f>0.61365*EXP(17.502*J810/(240.97+J810))</f>
        <v>6.3580216956722584</v>
      </c>
      <c r="AV810">
        <f>AU810*1000/AA810</f>
        <v>62.854739413677677</v>
      </c>
      <c r="AW810">
        <f>(AV810-U810)</f>
        <v>42.18926166099213</v>
      </c>
      <c r="AX810">
        <f>IF(D810,P810,(O810+P810)/2)</f>
        <v>37.030517578125</v>
      </c>
      <c r="AY810">
        <f>0.61365*EXP(17.502*AX810/(240.97+AX810))</f>
        <v>6.3153885463751651</v>
      </c>
      <c r="AZ810">
        <f>IF(AW810&lt;&gt;0,(1000-(AV810+U810)/2)/AW810*AP810,0)</f>
        <v>9.3257843717450776E-3</v>
      </c>
      <c r="BA810">
        <f>U810*AA810/1000</f>
        <v>2.0904001373429493</v>
      </c>
      <c r="BB810">
        <f>(AY810-BA810)</f>
        <v>4.2249884090322158</v>
      </c>
      <c r="BC810">
        <f>1/(1.6/F810+1.37/N810)</f>
        <v>5.8307865224969382E-3</v>
      </c>
      <c r="BD810">
        <f>G810*AA810*0.001</f>
        <v>112.67619299923864</v>
      </c>
      <c r="BE810">
        <f>G810/S810</f>
        <v>2.6783746243406408</v>
      </c>
      <c r="BF810">
        <f>(1-AP810*AA810/AU810/F810)*100</f>
        <v>30.134439012259705</v>
      </c>
      <c r="BG810">
        <f>(S810-E810/(N810/1.35))</f>
        <v>417.53247637901609</v>
      </c>
      <c r="BH810">
        <f>E810*BF810/100/BG810</f>
        <v>-3.1640853051508912E-3</v>
      </c>
    </row>
    <row r="811" spans="1:60" x14ac:dyDescent="0.25">
      <c r="A811" s="1">
        <v>289</v>
      </c>
      <c r="B811" s="1" t="s">
        <v>873</v>
      </c>
      <c r="C811" s="1">
        <v>27568.999999642372</v>
      </c>
      <c r="D811" s="1">
        <v>1</v>
      </c>
      <c r="E811">
        <f>(R811-S811*(1000-T811)/(1000-U811))*AO811</f>
        <v>-4.3222938432433278</v>
      </c>
      <c r="F811">
        <f>IF(AZ811&lt;&gt;0,1/(1/AZ811-1/N811),0)</f>
        <v>9.4154218609027521E-3</v>
      </c>
      <c r="G811">
        <f>((BC811-AP811/2)*S811-E811)/(BC811+AP811/2)</f>
        <v>1098.7292643726337</v>
      </c>
      <c r="H811">
        <f>AP811*1000</f>
        <v>0.4132016568510431</v>
      </c>
      <c r="I811">
        <f>(AU811-BA811)</f>
        <v>4.2649846873524027</v>
      </c>
      <c r="J811">
        <f>(P811+AT811*D811)</f>
        <v>37.146502949182015</v>
      </c>
      <c r="K811" s="1">
        <v>8.8199996948242187</v>
      </c>
      <c r="L811">
        <f>(K811*AI811+AJ811)</f>
        <v>2</v>
      </c>
      <c r="M811" s="1">
        <v>0.5</v>
      </c>
      <c r="N811">
        <f>L811*(M811+1)*(M811+1)/(M811*M811+1)</f>
        <v>3.6</v>
      </c>
      <c r="O811" s="1">
        <v>39.562652587890625</v>
      </c>
      <c r="P811" s="1">
        <v>37.023464202880859</v>
      </c>
      <c r="Q811" s="1">
        <v>40.084991455078125</v>
      </c>
      <c r="R811" s="1">
        <v>409.77728271484375</v>
      </c>
      <c r="S811" s="1">
        <v>415.8743896484375</v>
      </c>
      <c r="T811" s="1">
        <v>20.072006225585938</v>
      </c>
      <c r="U811" s="1">
        <v>20.666463851928711</v>
      </c>
      <c r="V811" s="1">
        <v>28.037115097045898</v>
      </c>
      <c r="W811" s="1">
        <v>28.863641738891602</v>
      </c>
      <c r="X811" s="1">
        <v>600.3995361328125</v>
      </c>
      <c r="Y811" s="1">
        <v>8.036678284406662E-2</v>
      </c>
      <c r="Z811" s="1">
        <v>8.4596611559391022E-2</v>
      </c>
      <c r="AA811" s="1">
        <v>101.153564453125</v>
      </c>
      <c r="AB811" s="1">
        <v>1.4283068180084229</v>
      </c>
      <c r="AC811" s="1">
        <v>-0.27191540598869324</v>
      </c>
      <c r="AD811" s="1">
        <v>6.9011889398097992E-2</v>
      </c>
      <c r="AE811" s="1">
        <v>2.935606986284256E-3</v>
      </c>
      <c r="AF811" s="1">
        <v>2.0798904821276665E-2</v>
      </c>
      <c r="AG811" s="1">
        <v>3.6199770402163267E-3</v>
      </c>
      <c r="AH811" s="1">
        <v>1</v>
      </c>
      <c r="AI811" s="1">
        <v>0</v>
      </c>
      <c r="AJ811" s="1">
        <v>2</v>
      </c>
      <c r="AK811" s="1">
        <v>0</v>
      </c>
      <c r="AL811" s="1">
        <v>1</v>
      </c>
      <c r="AM811" s="1">
        <v>0.18999999761581421</v>
      </c>
      <c r="AN811" s="1">
        <v>111115</v>
      </c>
      <c r="AO811">
        <f>X811*0.000001/(K811*0.0001)</f>
        <v>0.68072512120963091</v>
      </c>
      <c r="AP811">
        <f>(U811-T811)/(1000-U811)*AO811</f>
        <v>4.132016568510431E-4</v>
      </c>
      <c r="AQ811">
        <f>(P811+273.15)</f>
        <v>310.17346420288084</v>
      </c>
      <c r="AR811">
        <f>(O811+273.15)</f>
        <v>312.7126525878906</v>
      </c>
      <c r="AS811">
        <f>(Y811*AK811+Z811*AL811)*AM811</f>
        <v>1.6073355994590255E-2</v>
      </c>
      <c r="AT811">
        <f>((AS811+0.00000010773*(AR811^4-AQ811^4))-AP811*44100)/(L811*0.92*2*29.3+0.00000043092*AQ811^3)</f>
        <v>0.12303874630115857</v>
      </c>
      <c r="AU811">
        <f>0.61365*EXP(17.502*J811/(240.97+J811))</f>
        <v>6.355471170616652</v>
      </c>
      <c r="AV811">
        <f>AU811*1000/AA811</f>
        <v>62.829927990939012</v>
      </c>
      <c r="AW811">
        <f>(AV811-U811)</f>
        <v>42.163464139010301</v>
      </c>
      <c r="AX811">
        <f>IF(D811,P811,(O811+P811)/2)</f>
        <v>37.023464202880859</v>
      </c>
      <c r="AY811">
        <f>0.61365*EXP(17.502*AX811/(240.97+AX811))</f>
        <v>6.312958111712355</v>
      </c>
      <c r="AZ811">
        <f>IF(AW811&lt;&gt;0,(1000-(AV811+U811)/2)/AW811*AP811,0)</f>
        <v>9.3908610502291337E-3</v>
      </c>
      <c r="BA811">
        <f>U811*AA811/1000</f>
        <v>2.0904864832642489</v>
      </c>
      <c r="BB811">
        <f>(AY811-BA811)</f>
        <v>4.2224716284481065</v>
      </c>
      <c r="BC811">
        <f>1/(1.6/F811+1.37/N811)</f>
        <v>5.8714898611591992E-3</v>
      </c>
      <c r="BD811">
        <f>G811*AA811*0.001</f>
        <v>111.14038146025183</v>
      </c>
      <c r="BE811">
        <f>G811/S811</f>
        <v>2.6419738548975151</v>
      </c>
      <c r="BF811">
        <f>(1-AP811*AA811/AU811/F811)*100</f>
        <v>30.151721181817194</v>
      </c>
      <c r="BG811">
        <f>(S811-E811/(N811/1.35))</f>
        <v>417.49524983965375</v>
      </c>
      <c r="BH811">
        <f>E811*BF811/100/BG811</f>
        <v>-3.1215827935146879E-3</v>
      </c>
    </row>
    <row r="812" spans="1:60" x14ac:dyDescent="0.25">
      <c r="A812" s="1">
        <v>290</v>
      </c>
      <c r="B812" s="1" t="s">
        <v>874</v>
      </c>
      <c r="C812" s="1">
        <v>27573.999999530613</v>
      </c>
      <c r="D812" s="1">
        <v>1</v>
      </c>
      <c r="E812">
        <f>(R812-S812*(1000-T812)/(1000-U812))*AO812</f>
        <v>-4.3084179470159922</v>
      </c>
      <c r="F812">
        <f>IF(AZ812&lt;&gt;0,1/(1/AZ812-1/N812),0)</f>
        <v>9.4786227114166243E-3</v>
      </c>
      <c r="G812">
        <f>((BC812-AP812/2)*S812-E812)/(BC812+AP812/2)</f>
        <v>1091.7899608252321</v>
      </c>
      <c r="H812">
        <f>AP812*1000</f>
        <v>0.41547586214664117</v>
      </c>
      <c r="I812">
        <f>(AU812-BA812)</f>
        <v>4.2600452808650573</v>
      </c>
      <c r="J812">
        <f>(P812+AT812*D812)</f>
        <v>37.132166269306772</v>
      </c>
      <c r="K812" s="1">
        <v>8.8199996948242187</v>
      </c>
      <c r="L812">
        <f>(K812*AI812+AJ812)</f>
        <v>2</v>
      </c>
      <c r="M812" s="1">
        <v>0.5</v>
      </c>
      <c r="N812">
        <f>L812*(M812+1)*(M812+1)/(M812*M812+1)</f>
        <v>3.6</v>
      </c>
      <c r="O812" s="1">
        <v>39.556934356689453</v>
      </c>
      <c r="P812" s="1">
        <v>37.008991241455078</v>
      </c>
      <c r="Q812" s="1">
        <v>40.075607299804688</v>
      </c>
      <c r="R812" s="1">
        <v>409.79769897460937</v>
      </c>
      <c r="S812" s="1">
        <v>415.87298583984375</v>
      </c>
      <c r="T812" s="1">
        <v>20.068487167358398</v>
      </c>
      <c r="U812" s="1">
        <v>20.66621208190918</v>
      </c>
      <c r="V812" s="1">
        <v>28.038400650024414</v>
      </c>
      <c r="W812" s="1">
        <v>28.872020721435547</v>
      </c>
      <c r="X812" s="1">
        <v>600.40423583984375</v>
      </c>
      <c r="Y812" s="1">
        <v>0.10922334343194962</v>
      </c>
      <c r="Z812" s="1">
        <v>0.11497194319963455</v>
      </c>
      <c r="AA812" s="1">
        <v>101.15348815917969</v>
      </c>
      <c r="AB812" s="1">
        <v>1.4283068180084229</v>
      </c>
      <c r="AC812" s="1">
        <v>-0.27191540598869324</v>
      </c>
      <c r="AD812" s="1">
        <v>6.9011889398097992E-2</v>
      </c>
      <c r="AE812" s="1">
        <v>2.935606986284256E-3</v>
      </c>
      <c r="AF812" s="1">
        <v>2.0798904821276665E-2</v>
      </c>
      <c r="AG812" s="1">
        <v>3.6199770402163267E-3</v>
      </c>
      <c r="AH812" s="1">
        <v>1</v>
      </c>
      <c r="AI812" s="1">
        <v>0</v>
      </c>
      <c r="AJ812" s="1">
        <v>2</v>
      </c>
      <c r="AK812" s="1">
        <v>0</v>
      </c>
      <c r="AL812" s="1">
        <v>1</v>
      </c>
      <c r="AM812" s="1">
        <v>0.18999999761581421</v>
      </c>
      <c r="AN812" s="1">
        <v>111115</v>
      </c>
      <c r="AO812">
        <f>X812*0.000001/(K812*0.0001)</f>
        <v>0.68073044967583718</v>
      </c>
      <c r="AP812">
        <f>(U812-T812)/(1000-U812)*AO812</f>
        <v>4.1547586214664119E-4</v>
      </c>
      <c r="AQ812">
        <f>(P812+273.15)</f>
        <v>310.15899124145506</v>
      </c>
      <c r="AR812">
        <f>(O812+273.15)</f>
        <v>312.70693435668943</v>
      </c>
      <c r="AS812">
        <f>(Y812*AK812+Z812*AL812)*AM812</f>
        <v>2.1844668933816092E-2</v>
      </c>
      <c r="AT812">
        <f>((AS812+0.00000010773*(AR812^4-AQ812^4))-AP812*44100)/(L812*0.92*2*29.3+0.00000043092*AQ812^3)</f>
        <v>0.12317502785169755</v>
      </c>
      <c r="AU812">
        <f>0.61365*EXP(17.502*J812/(240.97+J812))</f>
        <v>6.3505047199875539</v>
      </c>
      <c r="AV812">
        <f>AU812*1000/AA812</f>
        <v>62.78087721497171</v>
      </c>
      <c r="AW812">
        <f>(AV812-U812)</f>
        <v>42.11466513306253</v>
      </c>
      <c r="AX812">
        <f>IF(D812,P812,(O812+P812)/2)</f>
        <v>37.008991241455078</v>
      </c>
      <c r="AY812">
        <f>0.61365*EXP(17.502*AX812/(240.97+AX812))</f>
        <v>6.3079735967932304</v>
      </c>
      <c r="AZ812">
        <f>IF(AW812&lt;&gt;0,(1000-(AV812+U812)/2)/AW812*AP812,0)</f>
        <v>9.4537315019383172E-3</v>
      </c>
      <c r="BA812">
        <f>U812*AA812/1000</f>
        <v>2.0904594391224962</v>
      </c>
      <c r="BB812">
        <f>(AY812-BA812)</f>
        <v>4.2175141576707347</v>
      </c>
      <c r="BC812">
        <f>1/(1.6/F812+1.37/N812)</f>
        <v>5.9108134779515646E-3</v>
      </c>
      <c r="BD812">
        <f>G812*AA812*0.001</f>
        <v>110.43836287464639</v>
      </c>
      <c r="BE812">
        <f>G812/S812</f>
        <v>2.6252966602781211</v>
      </c>
      <c r="BF812">
        <f>(1-AP812*AA812/AU812/F812)*100</f>
        <v>30.181071229882505</v>
      </c>
      <c r="BG812">
        <f>(S812-E812/(N812/1.35))</f>
        <v>417.48864256997473</v>
      </c>
      <c r="BH812">
        <f>E812*BF812/100/BG812</f>
        <v>-3.1146396737055954E-3</v>
      </c>
    </row>
    <row r="813" spans="1:60" x14ac:dyDescent="0.25">
      <c r="A813" s="1" t="s">
        <v>9</v>
      </c>
      <c r="B813" s="1" t="s">
        <v>875</v>
      </c>
    </row>
    <row r="814" spans="1:60" x14ac:dyDescent="0.25">
      <c r="A814" s="1" t="s">
        <v>9</v>
      </c>
      <c r="B814" s="1" t="s">
        <v>876</v>
      </c>
    </row>
    <row r="815" spans="1:60" x14ac:dyDescent="0.25">
      <c r="A815" s="1" t="s">
        <v>9</v>
      </c>
      <c r="B815" s="1" t="s">
        <v>877</v>
      </c>
    </row>
    <row r="816" spans="1:60" x14ac:dyDescent="0.25">
      <c r="A816" s="1" t="s">
        <v>9</v>
      </c>
      <c r="B816" s="1" t="s">
        <v>878</v>
      </c>
    </row>
    <row r="817" spans="1:60" x14ac:dyDescent="0.25">
      <c r="A817" s="1" t="s">
        <v>9</v>
      </c>
      <c r="B817" s="1" t="s">
        <v>879</v>
      </c>
    </row>
    <row r="818" spans="1:60" x14ac:dyDescent="0.25">
      <c r="A818" s="1" t="s">
        <v>9</v>
      </c>
      <c r="B818" s="1" t="s">
        <v>880</v>
      </c>
    </row>
    <row r="819" spans="1:60" x14ac:dyDescent="0.25">
      <c r="A819" s="1" t="s">
        <v>9</v>
      </c>
      <c r="B819" s="1" t="s">
        <v>881</v>
      </c>
    </row>
    <row r="820" spans="1:60" x14ac:dyDescent="0.25">
      <c r="A820" s="1" t="s">
        <v>9</v>
      </c>
      <c r="B820" s="1" t="s">
        <v>882</v>
      </c>
    </row>
    <row r="821" spans="1:60" x14ac:dyDescent="0.25">
      <c r="A821" s="1" t="s">
        <v>9</v>
      </c>
      <c r="B821" s="1" t="s">
        <v>883</v>
      </c>
    </row>
    <row r="822" spans="1:60" x14ac:dyDescent="0.25">
      <c r="A822" s="1">
        <v>291</v>
      </c>
      <c r="B822" s="1" t="s">
        <v>884</v>
      </c>
      <c r="C822" s="1">
        <v>27824.499999988824</v>
      </c>
      <c r="D822" s="1">
        <v>1</v>
      </c>
      <c r="E822">
        <f>(R822-S822*(1000-T822)/(1000-U822))*AO822</f>
        <v>-2.9015857635343196</v>
      </c>
      <c r="F822">
        <f>IF(AZ822&lt;&gt;0,1/(1/AZ822-1/N822),0)</f>
        <v>3.868074578888559E-3</v>
      </c>
      <c r="G822">
        <f>((BC822-AP822/2)*S822-E822)/(BC822+AP822/2)</f>
        <v>1547.9396836561912</v>
      </c>
      <c r="H822">
        <f>AP822*1000</f>
        <v>0.18091165002259288</v>
      </c>
      <c r="I822">
        <f>(AU822-BA822)</f>
        <v>4.5314267919966982</v>
      </c>
      <c r="J822">
        <f>(P822+AT822*D822)</f>
        <v>37.905184262102246</v>
      </c>
      <c r="K822" s="1">
        <v>21.280000686645508</v>
      </c>
      <c r="L822">
        <f>(K822*AI822+AJ822)</f>
        <v>2</v>
      </c>
      <c r="M822" s="1">
        <v>0.5</v>
      </c>
      <c r="N822">
        <f>L822*(M822+1)*(M822+1)/(M822*M822+1)</f>
        <v>3.6</v>
      </c>
      <c r="O822" s="1">
        <v>39.573947906494141</v>
      </c>
      <c r="P822" s="1">
        <v>37.776573181152344</v>
      </c>
      <c r="Q822" s="1">
        <v>40.106128692626953</v>
      </c>
      <c r="R822" s="1">
        <v>410.3153076171875</v>
      </c>
      <c r="S822" s="1">
        <v>420.32955932617187</v>
      </c>
      <c r="T822" s="1">
        <v>20.05352783203125</v>
      </c>
      <c r="U822" s="1">
        <v>20.681451797485352</v>
      </c>
      <c r="V822" s="1">
        <v>28.017049789428711</v>
      </c>
      <c r="W822" s="1">
        <v>28.863475799560547</v>
      </c>
      <c r="X822" s="1">
        <v>600.419921875</v>
      </c>
      <c r="Y822" s="1">
        <v>0.13712882995605469</v>
      </c>
      <c r="Z822" s="1">
        <v>0.14434613287448883</v>
      </c>
      <c r="AA822" s="1">
        <v>101.13994598388672</v>
      </c>
      <c r="AB822" s="1">
        <v>1.4252810478210449</v>
      </c>
      <c r="AC822" s="1">
        <v>-0.28934991359710693</v>
      </c>
      <c r="AD822" s="1">
        <v>2.9897000640630722E-2</v>
      </c>
      <c r="AE822" s="1">
        <v>7.4464529752731323E-3</v>
      </c>
      <c r="AF822" s="1">
        <v>1.4781021513044834E-2</v>
      </c>
      <c r="AG822" s="1">
        <v>7.9757291823625565E-3</v>
      </c>
      <c r="AH822" s="1">
        <v>0.66666668653488159</v>
      </c>
      <c r="AI822" s="1">
        <v>0</v>
      </c>
      <c r="AJ822" s="1">
        <v>2</v>
      </c>
      <c r="AK822" s="1">
        <v>0</v>
      </c>
      <c r="AL822" s="1">
        <v>1</v>
      </c>
      <c r="AM822" s="1">
        <v>0.18999999761581421</v>
      </c>
      <c r="AN822" s="1">
        <v>111115</v>
      </c>
      <c r="AO822">
        <f>X822*0.000001/(K822*0.0001)</f>
        <v>0.28215220982196676</v>
      </c>
      <c r="AP822">
        <f>(U822-T822)/(1000-U822)*AO822</f>
        <v>1.8091165002259287E-4</v>
      </c>
      <c r="AQ822">
        <f>(P822+273.15)</f>
        <v>310.92657318115232</v>
      </c>
      <c r="AR822">
        <f>(O822+273.15)</f>
        <v>312.72394790649412</v>
      </c>
      <c r="AS822">
        <f>(Y822*AK822+Z822*AL822)*AM822</f>
        <v>2.7425764902004879E-2</v>
      </c>
      <c r="AT822">
        <f>((AS822+0.00000010773*(AR822^4-AQ822^4))-AP822*44100)/(L822*0.92*2*29.3+0.00000043092*AQ822^3)</f>
        <v>0.12861108094989937</v>
      </c>
      <c r="AU822">
        <f>0.61365*EXP(17.502*J822/(240.97+J822))</f>
        <v>6.6231477096627236</v>
      </c>
      <c r="AV822">
        <f>AU822*1000/AA822</f>
        <v>65.484983655398636</v>
      </c>
      <c r="AW822">
        <f>(AV822-U822)</f>
        <v>44.803531857913285</v>
      </c>
      <c r="AX822">
        <f>IF(D822,P822,(O822+P822)/2)</f>
        <v>37.776573181152344</v>
      </c>
      <c r="AY822">
        <f>0.61365*EXP(17.502*AX822/(240.97+AX822))</f>
        <v>6.577094512989202</v>
      </c>
      <c r="AZ822">
        <f>IF(AW822&lt;&gt;0,(1000-(AV822+U822)/2)/AW822*AP822,0)</f>
        <v>3.8639229283180562E-3</v>
      </c>
      <c r="BA822">
        <f>U822*AA822/1000</f>
        <v>2.0917209176660254</v>
      </c>
      <c r="BB822">
        <f>(AY822-BA822)</f>
        <v>4.4853735953231766</v>
      </c>
      <c r="BC822">
        <f>1/(1.6/F822+1.37/N822)</f>
        <v>2.4153244872062592E-3</v>
      </c>
      <c r="BD822">
        <f>G822*AA822*0.001</f>
        <v>156.55853599130188</v>
      </c>
      <c r="BE822">
        <f>G822/S822</f>
        <v>3.6826810042521996</v>
      </c>
      <c r="BF822">
        <f>(1-AP822*AA822/AU822/F822)*100</f>
        <v>28.578334687086471</v>
      </c>
      <c r="BG822">
        <f>(S822-E822/(N822/1.35))</f>
        <v>421.41765398749726</v>
      </c>
      <c r="BH822">
        <f>E822*BF822/100/BG822</f>
        <v>-1.9677032580137067E-3</v>
      </c>
    </row>
    <row r="823" spans="1:60" x14ac:dyDescent="0.25">
      <c r="A823" s="1">
        <v>292</v>
      </c>
      <c r="B823" s="1" t="s">
        <v>885</v>
      </c>
      <c r="C823" s="1">
        <v>27829.499999877065</v>
      </c>
      <c r="D823" s="1">
        <v>1</v>
      </c>
      <c r="E823">
        <f>(R823-S823*(1000-T823)/(1000-U823))*AO823</f>
        <v>-2.9287321896900727</v>
      </c>
      <c r="F823">
        <f>IF(AZ823&lt;&gt;0,1/(1/AZ823-1/N823),0)</f>
        <v>3.8811078867260133E-3</v>
      </c>
      <c r="G823">
        <f>((BC823-AP823/2)*S823-E823)/(BC823+AP823/2)</f>
        <v>1555.0409299910814</v>
      </c>
      <c r="H823">
        <f>AP823*1000</f>
        <v>0.18087600025305972</v>
      </c>
      <c r="I823">
        <f>(AU823-BA823)</f>
        <v>4.5155869046912551</v>
      </c>
      <c r="J823">
        <f>(P823+AT823*D823)</f>
        <v>37.868021485079424</v>
      </c>
      <c r="K823" s="1">
        <v>21.280000686645508</v>
      </c>
      <c r="L823">
        <f>(K823*AI823+AJ823)</f>
        <v>2</v>
      </c>
      <c r="M823" s="1">
        <v>0.5</v>
      </c>
      <c r="N823">
        <f>L823*(M823+1)*(M823+1)/(M823*M823+1)</f>
        <v>3.6</v>
      </c>
      <c r="O823" s="1">
        <v>39.574104309082031</v>
      </c>
      <c r="P823" s="1">
        <v>37.734912872314453</v>
      </c>
      <c r="Q823" s="1">
        <v>40.114597320556641</v>
      </c>
      <c r="R823" s="1">
        <v>410.150146484375</v>
      </c>
      <c r="S823" s="1">
        <v>420.26040649414062</v>
      </c>
      <c r="T823" s="1">
        <v>20.078451156616211</v>
      </c>
      <c r="U823" s="1">
        <v>20.706216812133789</v>
      </c>
      <c r="V823" s="1">
        <v>28.051794052124023</v>
      </c>
      <c r="W823" s="1">
        <v>28.89600944519043</v>
      </c>
      <c r="X823" s="1">
        <v>600.43780517578125</v>
      </c>
      <c r="Y823" s="1">
        <v>0.13390257954597473</v>
      </c>
      <c r="Z823" s="1">
        <v>0.14095008373260498</v>
      </c>
      <c r="AA823" s="1">
        <v>101.13990783691406</v>
      </c>
      <c r="AB823" s="1">
        <v>1.4252810478210449</v>
      </c>
      <c r="AC823" s="1">
        <v>-0.28934991359710693</v>
      </c>
      <c r="AD823" s="1">
        <v>2.9897000640630722E-2</v>
      </c>
      <c r="AE823" s="1">
        <v>7.4464529752731323E-3</v>
      </c>
      <c r="AF823" s="1">
        <v>1.4781021513044834E-2</v>
      </c>
      <c r="AG823" s="1">
        <v>7.9757291823625565E-3</v>
      </c>
      <c r="AH823" s="1">
        <v>1</v>
      </c>
      <c r="AI823" s="1">
        <v>0</v>
      </c>
      <c r="AJ823" s="1">
        <v>2</v>
      </c>
      <c r="AK823" s="1">
        <v>0</v>
      </c>
      <c r="AL823" s="1">
        <v>1</v>
      </c>
      <c r="AM823" s="1">
        <v>0.18999999761581421</v>
      </c>
      <c r="AN823" s="1">
        <v>111115</v>
      </c>
      <c r="AO823">
        <f>X823*0.000001/(K823*0.0001)</f>
        <v>0.28216061362845368</v>
      </c>
      <c r="AP823">
        <f>(U823-T823)/(1000-U823)*AO823</f>
        <v>1.8087600025305973E-4</v>
      </c>
      <c r="AQ823">
        <f>(P823+273.15)</f>
        <v>310.88491287231443</v>
      </c>
      <c r="AR823">
        <f>(O823+273.15)</f>
        <v>312.72410430908201</v>
      </c>
      <c r="AS823">
        <f>(Y823*AK823+Z823*AL823)*AM823</f>
        <v>2.6780515573143759E-2</v>
      </c>
      <c r="AT823">
        <f>((AS823+0.00000010773*(AR823^4-AQ823^4))-AP823*44100)/(L823*0.92*2*29.3+0.00000043092*AQ823^3)</f>
        <v>0.13310861276496913</v>
      </c>
      <c r="AU823">
        <f>0.61365*EXP(17.502*J823/(240.97+J823))</f>
        <v>6.609811764721627</v>
      </c>
      <c r="AV823">
        <f>AU823*1000/AA823</f>
        <v>65.353151946507666</v>
      </c>
      <c r="AW823">
        <f>(AV823-U823)</f>
        <v>44.646935134373877</v>
      </c>
      <c r="AX823">
        <f>IF(D823,P823,(O823+P823)/2)</f>
        <v>37.734912872314453</v>
      </c>
      <c r="AY823">
        <f>0.61365*EXP(17.502*AX823/(240.97+AX823))</f>
        <v>6.562236454881778</v>
      </c>
      <c r="AZ823">
        <f>IF(AW823&lt;&gt;0,(1000-(AV823+U823)/2)/AW823*AP823,0)</f>
        <v>3.8769282265270566E-3</v>
      </c>
      <c r="BA823">
        <f>U823*AA823/1000</f>
        <v>2.0942248600303719</v>
      </c>
      <c r="BB823">
        <f>(AY823-BA823)</f>
        <v>4.4680115948514061</v>
      </c>
      <c r="BC823">
        <f>1/(1.6/F823+1.37/N823)</f>
        <v>2.4234553116019371E-3</v>
      </c>
      <c r="BD823">
        <f>G823*AA823*0.001</f>
        <v>157.27669634192711</v>
      </c>
      <c r="BE823">
        <f>G823/S823</f>
        <v>3.7001842333028869</v>
      </c>
      <c r="BF823">
        <f>(1-AP823*AA823/AU823/F823)*100</f>
        <v>28.688644413391064</v>
      </c>
      <c r="BG823">
        <f>(S823-E823/(N823/1.35))</f>
        <v>421.35868106527442</v>
      </c>
      <c r="BH823">
        <f>E823*BF823/100/BG823</f>
        <v>-1.9940577979703374E-3</v>
      </c>
    </row>
    <row r="824" spans="1:60" x14ac:dyDescent="0.25">
      <c r="A824" s="1">
        <v>293</v>
      </c>
      <c r="B824" s="1" t="s">
        <v>886</v>
      </c>
      <c r="C824" s="1">
        <v>27834.499999765307</v>
      </c>
      <c r="D824" s="1">
        <v>1</v>
      </c>
      <c r="E824">
        <f>(R824-S824*(1000-T824)/(1000-U824))*AO824</f>
        <v>-3.0292401647451537</v>
      </c>
      <c r="F824">
        <f>IF(AZ824&lt;&gt;0,1/(1/AZ824-1/N824),0)</f>
        <v>4.0169849807241385E-3</v>
      </c>
      <c r="G824">
        <f>((BC824-AP824/2)*S824-E824)/(BC824+AP824/2)</f>
        <v>1554.4428404262571</v>
      </c>
      <c r="H824">
        <f>AP824*1000</f>
        <v>0.18664345322474404</v>
      </c>
      <c r="I824">
        <f>(AU824-BA824)</f>
        <v>4.5023724241093888</v>
      </c>
      <c r="J824">
        <f>(P824+AT824*D824)</f>
        <v>37.83640012988095</v>
      </c>
      <c r="K824" s="1">
        <v>21.280000686645508</v>
      </c>
      <c r="L824">
        <f>(K824*AI824+AJ824)</f>
        <v>2</v>
      </c>
      <c r="M824" s="1">
        <v>0.5</v>
      </c>
      <c r="N824">
        <f>L824*(M824+1)*(M824+1)/(M824*M824+1)</f>
        <v>3.6</v>
      </c>
      <c r="O824" s="1">
        <v>39.571823120117187</v>
      </c>
      <c r="P824" s="1">
        <v>37.702182769775391</v>
      </c>
      <c r="Q824" s="1">
        <v>40.107574462890625</v>
      </c>
      <c r="R824" s="1">
        <v>409.72848510742187</v>
      </c>
      <c r="S824" s="1">
        <v>420.1861572265625</v>
      </c>
      <c r="T824" s="1">
        <v>20.076997756958008</v>
      </c>
      <c r="U824" s="1">
        <v>20.724752426147461</v>
      </c>
      <c r="V824" s="1">
        <v>28.029485702514648</v>
      </c>
      <c r="W824" s="1">
        <v>28.924308776855469</v>
      </c>
      <c r="X824" s="1">
        <v>600.45245361328125</v>
      </c>
      <c r="Y824" s="1">
        <v>0.10414797067642212</v>
      </c>
      <c r="Z824" s="1">
        <v>0.10962944477796555</v>
      </c>
      <c r="AA824" s="1">
        <v>101.14042663574219</v>
      </c>
      <c r="AB824" s="1">
        <v>1.4252810478210449</v>
      </c>
      <c r="AC824" s="1">
        <v>-0.28934991359710693</v>
      </c>
      <c r="AD824" s="1">
        <v>2.9897000640630722E-2</v>
      </c>
      <c r="AE824" s="1">
        <v>7.4464529752731323E-3</v>
      </c>
      <c r="AF824" s="1">
        <v>1.4781021513044834E-2</v>
      </c>
      <c r="AG824" s="1">
        <v>7.9757291823625565E-3</v>
      </c>
      <c r="AH824" s="1">
        <v>1</v>
      </c>
      <c r="AI824" s="1">
        <v>0</v>
      </c>
      <c r="AJ824" s="1">
        <v>2</v>
      </c>
      <c r="AK824" s="1">
        <v>0</v>
      </c>
      <c r="AL824" s="1">
        <v>1</v>
      </c>
      <c r="AM824" s="1">
        <v>0.18999999761581421</v>
      </c>
      <c r="AN824" s="1">
        <v>111115</v>
      </c>
      <c r="AO824">
        <f>X824*0.000001/(K824*0.0001)</f>
        <v>0.28216749729247026</v>
      </c>
      <c r="AP824">
        <f>(U824-T824)/(1000-U824)*AO824</f>
        <v>1.8664345322474404E-4</v>
      </c>
      <c r="AQ824">
        <f>(P824+273.15)</f>
        <v>310.85218276977537</v>
      </c>
      <c r="AR824">
        <f>(O824+273.15)</f>
        <v>312.72182312011716</v>
      </c>
      <c r="AS824">
        <f>(Y824*AK824+Z824*AL824)*AM824</f>
        <v>2.0829594246436489E-2</v>
      </c>
      <c r="AT824">
        <f>((AS824+0.00000010773*(AR824^4-AQ824^4))-AP824*44100)/(L824*0.92*2*29.3+0.00000043092*AQ824^3)</f>
        <v>0.13421736010555765</v>
      </c>
      <c r="AU824">
        <f>0.61365*EXP(17.502*J824/(240.97+J824))</f>
        <v>6.5984827264100758</v>
      </c>
      <c r="AV824">
        <f>AU824*1000/AA824</f>
        <v>65.240803760642109</v>
      </c>
      <c r="AW824">
        <f>(AV824-U824)</f>
        <v>44.516051334494648</v>
      </c>
      <c r="AX824">
        <f>IF(D824,P824,(O824+P824)/2)</f>
        <v>37.702182769775391</v>
      </c>
      <c r="AY824">
        <f>0.61365*EXP(17.502*AX824/(240.97+AX824))</f>
        <v>6.5505837760484473</v>
      </c>
      <c r="AZ824">
        <f>IF(AW824&lt;&gt;0,(1000-(AV824+U824)/2)/AW824*AP824,0)</f>
        <v>4.0125077076139928E-3</v>
      </c>
      <c r="BA824">
        <f>U824*AA824/1000</f>
        <v>2.0961103023006871</v>
      </c>
      <c r="BB824">
        <f>(AY824-BA824)</f>
        <v>4.4544734737477603</v>
      </c>
      <c r="BC824">
        <f>1/(1.6/F824+1.37/N824)</f>
        <v>2.5082191883055954E-3</v>
      </c>
      <c r="BD824">
        <f>G824*AA824*0.001</f>
        <v>157.21701206158659</v>
      </c>
      <c r="BE824">
        <f>G824/S824</f>
        <v>3.6994146848776563</v>
      </c>
      <c r="BF824">
        <f>(1-AP824*AA824/AU824/F824)*100</f>
        <v>28.781429829387118</v>
      </c>
      <c r="BG824">
        <f>(S824-E824/(N824/1.35))</f>
        <v>421.32212228834192</v>
      </c>
      <c r="BH824">
        <f>E824*BF824/100/BG824</f>
        <v>-2.0693397907624225E-3</v>
      </c>
    </row>
    <row r="825" spans="1:60" x14ac:dyDescent="0.25">
      <c r="A825" s="1">
        <v>294</v>
      </c>
      <c r="B825" s="1" t="s">
        <v>887</v>
      </c>
      <c r="C825" s="1">
        <v>27839.999999642372</v>
      </c>
      <c r="D825" s="1">
        <v>1</v>
      </c>
      <c r="E825">
        <f>(R825-S825*(1000-T825)/(1000-U825))*AO825</f>
        <v>-3.0203242836628683</v>
      </c>
      <c r="F825">
        <f>IF(AZ825&lt;&gt;0,1/(1/AZ825-1/N825),0)</f>
        <v>4.0533246615172148E-3</v>
      </c>
      <c r="G825">
        <f>((BC825-AP825/2)*S825-E825)/(BC825+AP825/2)</f>
        <v>1540.5684435878093</v>
      </c>
      <c r="H825">
        <f>AP825*1000</f>
        <v>0.18835074608436461</v>
      </c>
      <c r="I825">
        <f>(AU825-BA825)</f>
        <v>4.5028279044281732</v>
      </c>
      <c r="J825">
        <f>(P825+AT825*D825)</f>
        <v>37.839558628650529</v>
      </c>
      <c r="K825" s="1">
        <v>21.280000686645508</v>
      </c>
      <c r="L825">
        <f>(K825*AI825+AJ825)</f>
        <v>2</v>
      </c>
      <c r="M825" s="1">
        <v>0.5</v>
      </c>
      <c r="N825">
        <f>L825*(M825+1)*(M825+1)/(M825*M825+1)</f>
        <v>3.6</v>
      </c>
      <c r="O825" s="1">
        <v>39.569538116455078</v>
      </c>
      <c r="P825" s="1">
        <v>37.706649780273438</v>
      </c>
      <c r="Q825" s="1">
        <v>40.082859039306641</v>
      </c>
      <c r="R825" s="1">
        <v>409.71795654296875</v>
      </c>
      <c r="S825" s="1">
        <v>420.14205932617187</v>
      </c>
      <c r="T825" s="1">
        <v>20.07771110534668</v>
      </c>
      <c r="U825" s="1">
        <v>20.731420516967773</v>
      </c>
      <c r="V825" s="1">
        <v>28.029369354248047</v>
      </c>
      <c r="W825" s="1">
        <v>28.938329696655273</v>
      </c>
      <c r="X825" s="1">
        <v>600.4212646484375</v>
      </c>
      <c r="Y825" s="1">
        <v>0.13051632046699524</v>
      </c>
      <c r="Z825" s="1">
        <v>0.13738560676574707</v>
      </c>
      <c r="AA825" s="1">
        <v>101.14047241210937</v>
      </c>
      <c r="AB825" s="1">
        <v>1.4252810478210449</v>
      </c>
      <c r="AC825" s="1">
        <v>-0.28934991359710693</v>
      </c>
      <c r="AD825" s="1">
        <v>2.9897000640630722E-2</v>
      </c>
      <c r="AE825" s="1">
        <v>7.4464529752731323E-3</v>
      </c>
      <c r="AF825" s="1">
        <v>1.4781021513044834E-2</v>
      </c>
      <c r="AG825" s="1">
        <v>7.9757291823625565E-3</v>
      </c>
      <c r="AH825" s="1">
        <v>1</v>
      </c>
      <c r="AI825" s="1">
        <v>0</v>
      </c>
      <c r="AJ825" s="1">
        <v>2</v>
      </c>
      <c r="AK825" s="1">
        <v>0</v>
      </c>
      <c r="AL825" s="1">
        <v>1</v>
      </c>
      <c r="AM825" s="1">
        <v>0.18999999761581421</v>
      </c>
      <c r="AN825" s="1">
        <v>111115</v>
      </c>
      <c r="AO825">
        <f>X825*0.000001/(K825*0.0001)</f>
        <v>0.28215284082450159</v>
      </c>
      <c r="AP825">
        <f>(U825-T825)/(1000-U825)*AO825</f>
        <v>1.8835074608436462E-4</v>
      </c>
      <c r="AQ825">
        <f>(P825+273.15)</f>
        <v>310.85664978027341</v>
      </c>
      <c r="AR825">
        <f>(O825+273.15)</f>
        <v>312.71953811645506</v>
      </c>
      <c r="AS825">
        <f>(Y825*AK825+Z825*AL825)*AM825</f>
        <v>2.6103264957939132E-2</v>
      </c>
      <c r="AT825">
        <f>((AS825+0.00000010773*(AR825^4-AQ825^4))-AP825*44100)/(L825*0.92*2*29.3+0.00000043092*AQ825^3)</f>
        <v>0.13290884837709405</v>
      </c>
      <c r="AU825">
        <f>0.61365*EXP(17.502*J825/(240.97+J825))</f>
        <v>6.5996135692883904</v>
      </c>
      <c r="AV825">
        <f>AU825*1000/AA825</f>
        <v>65.25195514608086</v>
      </c>
      <c r="AW825">
        <f>(AV825-U825)</f>
        <v>44.520534629113087</v>
      </c>
      <c r="AX825">
        <f>IF(D825,P825,(O825+P825)/2)</f>
        <v>37.706649780273438</v>
      </c>
      <c r="AY825">
        <f>0.61365*EXP(17.502*AX825/(240.97+AX825))</f>
        <v>6.5521730768931707</v>
      </c>
      <c r="AZ825">
        <f>IF(AW825&lt;&gt;0,(1000-(AV825+U825)/2)/AW825*AP825,0)</f>
        <v>4.0487660605944033E-3</v>
      </c>
      <c r="BA825">
        <f>U825*AA825/1000</f>
        <v>2.0967856648602172</v>
      </c>
      <c r="BB825">
        <f>(AY825-BA825)</f>
        <v>4.4553874120329535</v>
      </c>
      <c r="BC825">
        <f>1/(1.6/F825+1.37/N825)</f>
        <v>2.5308879552063852E-3</v>
      </c>
      <c r="BD825">
        <f>G825*AA825*0.001</f>
        <v>155.81382016765912</v>
      </c>
      <c r="BE825">
        <f>G825/S825</f>
        <v>3.6667798650261023</v>
      </c>
      <c r="BF825">
        <f>(1-AP825*AA825/AU825/F825)*100</f>
        <v>28.786484619774722</v>
      </c>
      <c r="BG825">
        <f>(S825-E825/(N825/1.35))</f>
        <v>421.27468093254544</v>
      </c>
      <c r="BH825">
        <f>E825*BF825/100/BG825</f>
        <v>-2.0638439116713696E-3</v>
      </c>
    </row>
    <row r="826" spans="1:60" x14ac:dyDescent="0.25">
      <c r="A826" s="1">
        <v>295</v>
      </c>
      <c r="B826" s="1" t="s">
        <v>888</v>
      </c>
      <c r="C826" s="1">
        <v>27844.999999530613</v>
      </c>
      <c r="D826" s="1">
        <v>1</v>
      </c>
      <c r="E826">
        <f>(R826-S826*(1000-T826)/(1000-U826))*AO826</f>
        <v>-3.007333250673351</v>
      </c>
      <c r="F826">
        <f>IF(AZ826&lt;&gt;0,1/(1/AZ826-1/N826),0)</f>
        <v>4.089010300951974E-3</v>
      </c>
      <c r="G826">
        <f>((BC826-AP826/2)*S826-E826)/(BC826+AP826/2)</f>
        <v>1525.6330704761542</v>
      </c>
      <c r="H826">
        <f>AP826*1000</f>
        <v>0.18987396550470118</v>
      </c>
      <c r="I826">
        <f>(AU826-BA826)</f>
        <v>4.4996983044032497</v>
      </c>
      <c r="J826">
        <f>(P826+AT826*D826)</f>
        <v>37.832276703176689</v>
      </c>
      <c r="K826" s="1">
        <v>21.280000686645508</v>
      </c>
      <c r="L826">
        <f>(K826*AI826+AJ826)</f>
        <v>2</v>
      </c>
      <c r="M826" s="1">
        <v>0.5</v>
      </c>
      <c r="N826">
        <f>L826*(M826+1)*(M826+1)/(M826*M826+1)</f>
        <v>3.6</v>
      </c>
      <c r="O826" s="1">
        <v>39.563331604003906</v>
      </c>
      <c r="P826" s="1">
        <v>37.699787139892578</v>
      </c>
      <c r="Q826" s="1">
        <v>40.074199676513672</v>
      </c>
      <c r="R826" s="1">
        <v>409.71511840820312</v>
      </c>
      <c r="S826" s="1">
        <v>420.09133911132812</v>
      </c>
      <c r="T826" s="1">
        <v>20.077671051025391</v>
      </c>
      <c r="U826" s="1">
        <v>20.736688613891602</v>
      </c>
      <c r="V826" s="1">
        <v>28.036680221557617</v>
      </c>
      <c r="W826" s="1">
        <v>28.955102920532227</v>
      </c>
      <c r="X826" s="1">
        <v>600.3984375</v>
      </c>
      <c r="Y826" s="1">
        <v>0.17743887007236481</v>
      </c>
      <c r="Z826" s="1">
        <v>0.1867777556180954</v>
      </c>
      <c r="AA826" s="1">
        <v>101.13998413085937</v>
      </c>
      <c r="AB826" s="1">
        <v>1.4252810478210449</v>
      </c>
      <c r="AC826" s="1">
        <v>-0.28934991359710693</v>
      </c>
      <c r="AD826" s="1">
        <v>2.9897000640630722E-2</v>
      </c>
      <c r="AE826" s="1">
        <v>7.4464529752731323E-3</v>
      </c>
      <c r="AF826" s="1">
        <v>1.4781021513044834E-2</v>
      </c>
      <c r="AG826" s="1">
        <v>7.9757291823625565E-3</v>
      </c>
      <c r="AH826" s="1">
        <v>1</v>
      </c>
      <c r="AI826" s="1">
        <v>0</v>
      </c>
      <c r="AJ826" s="1">
        <v>2</v>
      </c>
      <c r="AK826" s="1">
        <v>0</v>
      </c>
      <c r="AL826" s="1">
        <v>1</v>
      </c>
      <c r="AM826" s="1">
        <v>0.18999999761581421</v>
      </c>
      <c r="AN826" s="1">
        <v>111115</v>
      </c>
      <c r="AO826">
        <f>X826*0.000001/(K826*0.0001)</f>
        <v>0.28214211378140908</v>
      </c>
      <c r="AP826">
        <f>(U826-T826)/(1000-U826)*AO826</f>
        <v>1.8987396550470116E-4</v>
      </c>
      <c r="AQ826">
        <f>(P826+273.15)</f>
        <v>310.84978713989256</v>
      </c>
      <c r="AR826">
        <f>(O826+273.15)</f>
        <v>312.71333160400388</v>
      </c>
      <c r="AS826">
        <f>(Y826*AK826+Z826*AL826)*AM826</f>
        <v>3.5487773122125255E-2</v>
      </c>
      <c r="AT826">
        <f>((AS826+0.00000010773*(AR826^4-AQ826^4))-AP826*44100)/(L826*0.92*2*29.3+0.00000043092*AQ826^3)</f>
        <v>0.13248956328411299</v>
      </c>
      <c r="AU826">
        <f>0.61365*EXP(17.502*J826/(240.97+J826))</f>
        <v>6.5970066617388188</v>
      </c>
      <c r="AV826">
        <f>AU826*1000/AA826</f>
        <v>65.226494926114682</v>
      </c>
      <c r="AW826">
        <f>(AV826-U826)</f>
        <v>44.489806312223081</v>
      </c>
      <c r="AX826">
        <f>IF(D826,P826,(O826+P826)/2)</f>
        <v>37.699787139892578</v>
      </c>
      <c r="AY826">
        <f>0.61365*EXP(17.502*AX826/(240.97+AX826))</f>
        <v>6.5497315817429991</v>
      </c>
      <c r="AZ826">
        <f>IF(AW826&lt;&gt;0,(1000-(AV826+U826)/2)/AW826*AP826,0)</f>
        <v>4.0843711243962614E-3</v>
      </c>
      <c r="BA826">
        <f>U826*AA826/1000</f>
        <v>2.0973083573355691</v>
      </c>
      <c r="BB826">
        <f>(AY826-BA826)</f>
        <v>4.45242322440743</v>
      </c>
      <c r="BC826">
        <f>1/(1.6/F826+1.37/N826)</f>
        <v>2.5531483487963068E-3</v>
      </c>
      <c r="BD826">
        <f>G826*AA826*0.001</f>
        <v>154.30250453747252</v>
      </c>
      <c r="BE826">
        <f>G826/S826</f>
        <v>3.6316698975596999</v>
      </c>
      <c r="BF826">
        <f>(1-AP826*AA826/AU826/F826)*100</f>
        <v>28.809314534897556</v>
      </c>
      <c r="BG826">
        <f>(S826-E826/(N826/1.35))</f>
        <v>421.2190890803306</v>
      </c>
      <c r="BH826">
        <f>E826*BF826/100/BG826</f>
        <v>-2.0568680711756998E-3</v>
      </c>
    </row>
    <row r="827" spans="1:60" x14ac:dyDescent="0.25">
      <c r="A827" s="1" t="s">
        <v>9</v>
      </c>
      <c r="B827" s="1" t="s">
        <v>889</v>
      </c>
    </row>
    <row r="828" spans="1:60" x14ac:dyDescent="0.25">
      <c r="A828" s="1" t="s">
        <v>9</v>
      </c>
      <c r="B828" s="1" t="s">
        <v>890</v>
      </c>
    </row>
    <row r="829" spans="1:60" x14ac:dyDescent="0.25">
      <c r="A829" s="1" t="s">
        <v>9</v>
      </c>
      <c r="B829" s="1" t="s">
        <v>891</v>
      </c>
    </row>
    <row r="830" spans="1:60" x14ac:dyDescent="0.25">
      <c r="A830" s="1" t="s">
        <v>9</v>
      </c>
      <c r="B830" s="1" t="s">
        <v>892</v>
      </c>
    </row>
    <row r="831" spans="1:60" x14ac:dyDescent="0.25">
      <c r="A831" s="1" t="s">
        <v>9</v>
      </c>
      <c r="B831" s="1" t="s">
        <v>893</v>
      </c>
    </row>
    <row r="832" spans="1:60" x14ac:dyDescent="0.25">
      <c r="A832" s="1" t="s">
        <v>9</v>
      </c>
      <c r="B832" s="1" t="s">
        <v>894</v>
      </c>
    </row>
    <row r="833" spans="1:60" x14ac:dyDescent="0.25">
      <c r="A833" s="1" t="s">
        <v>9</v>
      </c>
      <c r="B833" s="1" t="s">
        <v>895</v>
      </c>
    </row>
    <row r="834" spans="1:60" x14ac:dyDescent="0.25">
      <c r="A834" s="1" t="s">
        <v>9</v>
      </c>
      <c r="B834" s="1" t="s">
        <v>896</v>
      </c>
    </row>
    <row r="835" spans="1:60" x14ac:dyDescent="0.25">
      <c r="A835" s="1" t="s">
        <v>9</v>
      </c>
      <c r="B835" s="1" t="s">
        <v>897</v>
      </c>
    </row>
    <row r="836" spans="1:60" x14ac:dyDescent="0.25">
      <c r="A836" s="1">
        <v>296</v>
      </c>
      <c r="B836" s="1" t="s">
        <v>898</v>
      </c>
      <c r="C836" s="1">
        <v>28128.499999988824</v>
      </c>
      <c r="D836" s="1">
        <v>1</v>
      </c>
      <c r="E836">
        <f t="shared" ref="E836:E841" si="280">(R836-S836*(1000-T836)/(1000-U836))*AO836</f>
        <v>-4.6324439479295814</v>
      </c>
      <c r="F836">
        <f t="shared" ref="F836:F841" si="281">IF(AZ836&lt;&gt;0,1/(1/AZ836-1/N836),0)</f>
        <v>7.3993928462653125E-3</v>
      </c>
      <c r="G836">
        <f t="shared" ref="G836:G841" si="282">((BC836-AP836/2)*S836-E836)/(BC836+AP836/2)</f>
        <v>1355.3479116198121</v>
      </c>
      <c r="H836">
        <f t="shared" ref="H836:H841" si="283">AP836*1000</f>
        <v>0.35059168963951726</v>
      </c>
      <c r="I836">
        <f t="shared" ref="I836:I841" si="284">(AU836-BA836)</f>
        <v>4.5920896354062766</v>
      </c>
      <c r="J836">
        <f t="shared" ref="J836:J841" si="285">(P836+AT836*D836)</f>
        <v>38.139446678668634</v>
      </c>
      <c r="K836" s="1">
        <v>12.340000152587891</v>
      </c>
      <c r="L836">
        <f t="shared" ref="L836:L841" si="286">(K836*AI836+AJ836)</f>
        <v>2</v>
      </c>
      <c r="M836" s="1">
        <v>0.5</v>
      </c>
      <c r="N836">
        <f t="shared" ref="N836:N841" si="287">L836*(M836+1)*(M836+1)/(M836*M836+1)</f>
        <v>3.6</v>
      </c>
      <c r="O836" s="1">
        <v>39.625453948974609</v>
      </c>
      <c r="P836" s="1">
        <v>38.102169036865234</v>
      </c>
      <c r="Q836" s="1">
        <v>40.064037322998047</v>
      </c>
      <c r="R836" s="1">
        <v>410.05999755859375</v>
      </c>
      <c r="S836" s="1">
        <v>419.27877807617187</v>
      </c>
      <c r="T836" s="1">
        <v>20.214534759521484</v>
      </c>
      <c r="U836" s="1">
        <v>20.920019149780273</v>
      </c>
      <c r="V836" s="1">
        <v>28.165285110473633</v>
      </c>
      <c r="W836" s="1">
        <v>29.112207412719727</v>
      </c>
      <c r="X836" s="1">
        <v>600.40948486328125</v>
      </c>
      <c r="Y836" s="1">
        <v>0.12982067465782166</v>
      </c>
      <c r="Z836" s="1">
        <v>0.1366533488035202</v>
      </c>
      <c r="AA836" s="1">
        <v>101.13099670410156</v>
      </c>
      <c r="AB836" s="1">
        <v>1.3251116275787354</v>
      </c>
      <c r="AC836" s="1">
        <v>-0.29636180400848389</v>
      </c>
      <c r="AD836" s="1">
        <v>4.3356671929359436E-2</v>
      </c>
      <c r="AE836" s="1">
        <v>6.0336468741297722E-3</v>
      </c>
      <c r="AF836" s="1">
        <v>1.4094779267907143E-2</v>
      </c>
      <c r="AG836" s="1">
        <v>7.0572253316640854E-3</v>
      </c>
      <c r="AH836" s="1">
        <v>0.3333333432674408</v>
      </c>
      <c r="AI836" s="1">
        <v>0</v>
      </c>
      <c r="AJ836" s="1">
        <v>2</v>
      </c>
      <c r="AK836" s="1">
        <v>0</v>
      </c>
      <c r="AL836" s="1">
        <v>1</v>
      </c>
      <c r="AM836" s="1">
        <v>0.18999999761581421</v>
      </c>
      <c r="AN836" s="1">
        <v>111115</v>
      </c>
      <c r="AO836">
        <f t="shared" ref="AO836:AO841" si="288">X836*0.000001/(K836*0.0001)</f>
        <v>0.48655549225205319</v>
      </c>
      <c r="AP836">
        <f t="shared" ref="AP836:AP841" si="289">(U836-T836)/(1000-U836)*AO836</f>
        <v>3.5059168963951724E-4</v>
      </c>
      <c r="AQ836">
        <f t="shared" ref="AQ836:AQ841" si="290">(P836+273.15)</f>
        <v>311.25216903686521</v>
      </c>
      <c r="AR836">
        <f t="shared" ref="AR836:AR841" si="291">(O836+273.15)</f>
        <v>312.77545394897459</v>
      </c>
      <c r="AS836">
        <f t="shared" ref="AS836:AS841" si="292">(Y836*AK836+Z836*AL836)*AM836</f>
        <v>2.5964135946861866E-2</v>
      </c>
      <c r="AT836">
        <f t="shared" ref="AT836:AT841" si="293">((AS836+0.00000010773*(AR836^4-AQ836^4))-AP836*44100)/(L836*0.92*2*29.3+0.00000043092*AQ836^3)</f>
        <v>3.7277641803400076E-2</v>
      </c>
      <c r="AU836">
        <f t="shared" ref="AU836:AU841" si="294">0.61365*EXP(17.502*J836/(240.97+J836))</f>
        <v>6.7077520230924472</v>
      </c>
      <c r="AV836">
        <f t="shared" ref="AV836:AV841" si="295">AU836*1000/AA836</f>
        <v>66.327359975681929</v>
      </c>
      <c r="AW836">
        <f t="shared" ref="AW836:AW841" si="296">(AV836-U836)</f>
        <v>45.407340825901656</v>
      </c>
      <c r="AX836">
        <f t="shared" ref="AX836:AX841" si="297">IF(D836,P836,(O836+P836)/2)</f>
        <v>38.102169036865234</v>
      </c>
      <c r="AY836">
        <f t="shared" ref="AY836:AY841" si="298">0.61365*EXP(17.502*AX836/(240.97+AX836))</f>
        <v>6.6942267262226363</v>
      </c>
      <c r="AZ836">
        <f t="shared" ref="AZ836:AZ841" si="299">IF(AW836&lt;&gt;0,(1000-(AV836+U836)/2)/AW836*AP836,0)</f>
        <v>7.3842154265978547E-3</v>
      </c>
      <c r="BA836">
        <f t="shared" ref="BA836:BA841" si="300">U836*AA836/1000</f>
        <v>2.1156623876861702</v>
      </c>
      <c r="BB836">
        <f t="shared" ref="BB836:BB841" si="301">(AY836-BA836)</f>
        <v>4.5785643385364665</v>
      </c>
      <c r="BC836">
        <f t="shared" ref="BC836:BC841" si="302">1/(1.6/F836+1.37/N836)</f>
        <v>4.6164958423107402E-3</v>
      </c>
      <c r="BD836">
        <f t="shared" ref="BD836:BD841" si="303">G836*AA836*0.001</f>
        <v>137.06768518293416</v>
      </c>
      <c r="BE836">
        <f t="shared" ref="BE836:BE841" si="304">G836/S836</f>
        <v>3.2325697900540562</v>
      </c>
      <c r="BF836">
        <f t="shared" ref="BF836:BF841" si="305">(1-AP836*AA836/AU836/F836)*100</f>
        <v>28.564708601862556</v>
      </c>
      <c r="BG836">
        <f t="shared" ref="BG836:BG841" si="306">(S836-E836/(N836/1.35))</f>
        <v>421.01594455664548</v>
      </c>
      <c r="BH836">
        <f t="shared" ref="BH836:BH841" si="307">E836*BF836/100/BG836</f>
        <v>-3.1429786258194005E-3</v>
      </c>
    </row>
    <row r="837" spans="1:60" x14ac:dyDescent="0.25">
      <c r="A837" s="1">
        <v>297</v>
      </c>
      <c r="B837" s="1" t="s">
        <v>899</v>
      </c>
      <c r="C837" s="1">
        <v>28133.499999877065</v>
      </c>
      <c r="D837" s="1">
        <v>1</v>
      </c>
      <c r="E837">
        <f t="shared" si="280"/>
        <v>-4.6128430499658535</v>
      </c>
      <c r="F837">
        <f t="shared" si="281"/>
        <v>7.554329402994526E-3</v>
      </c>
      <c r="G837">
        <f t="shared" si="282"/>
        <v>1331.7725713762316</v>
      </c>
      <c r="H837">
        <f t="shared" si="283"/>
        <v>0.35589581682484273</v>
      </c>
      <c r="I837">
        <f t="shared" si="284"/>
        <v>4.5665235667893516</v>
      </c>
      <c r="J837">
        <f t="shared" si="285"/>
        <v>38.080332335123238</v>
      </c>
      <c r="K837" s="1">
        <v>12.340000152587891</v>
      </c>
      <c r="L837">
        <f t="shared" si="286"/>
        <v>2</v>
      </c>
      <c r="M837" s="1">
        <v>0.5</v>
      </c>
      <c r="N837">
        <f t="shared" si="287"/>
        <v>3.6</v>
      </c>
      <c r="O837" s="1">
        <v>39.612113952636719</v>
      </c>
      <c r="P837" s="1">
        <v>38.039699554443359</v>
      </c>
      <c r="Q837" s="1">
        <v>40.050537109375</v>
      </c>
      <c r="R837" s="1">
        <v>409.9556884765625</v>
      </c>
      <c r="S837" s="1">
        <v>419.12991333007812</v>
      </c>
      <c r="T837" s="1">
        <v>20.244869232177734</v>
      </c>
      <c r="U837" s="1">
        <v>20.96101188659668</v>
      </c>
      <c r="V837" s="1">
        <v>28.226787567138672</v>
      </c>
      <c r="W837" s="1">
        <v>29.18568229675293</v>
      </c>
      <c r="X837" s="1">
        <v>600.39697265625</v>
      </c>
      <c r="Y837" s="1">
        <v>0.14666923880577087</v>
      </c>
      <c r="Z837" s="1">
        <v>0.1543886661529541</v>
      </c>
      <c r="AA837" s="1">
        <v>101.13019561767578</v>
      </c>
      <c r="AB837" s="1">
        <v>1.3251116275787354</v>
      </c>
      <c r="AC837" s="1">
        <v>-0.29636180400848389</v>
      </c>
      <c r="AD837" s="1">
        <v>4.3356671929359436E-2</v>
      </c>
      <c r="AE837" s="1">
        <v>6.0336468741297722E-3</v>
      </c>
      <c r="AF837" s="1">
        <v>1.4094779267907143E-2</v>
      </c>
      <c r="AG837" s="1">
        <v>7.0572253316640854E-3</v>
      </c>
      <c r="AH837" s="1">
        <v>0.66666668653488159</v>
      </c>
      <c r="AI837" s="1">
        <v>0</v>
      </c>
      <c r="AJ837" s="1">
        <v>2</v>
      </c>
      <c r="AK837" s="1">
        <v>0</v>
      </c>
      <c r="AL837" s="1">
        <v>1</v>
      </c>
      <c r="AM837" s="1">
        <v>0.18999999761581421</v>
      </c>
      <c r="AN837" s="1">
        <v>111115</v>
      </c>
      <c r="AO837">
        <f t="shared" si="288"/>
        <v>0.48654535270028931</v>
      </c>
      <c r="AP837">
        <f t="shared" si="289"/>
        <v>3.5589581682484274E-4</v>
      </c>
      <c r="AQ837">
        <f t="shared" si="290"/>
        <v>311.18969955444334</v>
      </c>
      <c r="AR837">
        <f t="shared" si="291"/>
        <v>312.7621139526367</v>
      </c>
      <c r="AS837">
        <f t="shared" si="292"/>
        <v>2.9333846200970015E-2</v>
      </c>
      <c r="AT837">
        <f t="shared" si="293"/>
        <v>4.0632780679879667E-2</v>
      </c>
      <c r="AU837">
        <f t="shared" si="294"/>
        <v>6.6863147992253005</v>
      </c>
      <c r="AV837">
        <f t="shared" si="295"/>
        <v>66.115908887420858</v>
      </c>
      <c r="AW837">
        <f t="shared" si="296"/>
        <v>45.154897000824178</v>
      </c>
      <c r="AX837">
        <f t="shared" si="297"/>
        <v>38.039699554443359</v>
      </c>
      <c r="AY837">
        <f t="shared" si="298"/>
        <v>6.6716142244253209</v>
      </c>
      <c r="AZ837">
        <f t="shared" si="299"/>
        <v>7.5385104055469138E-3</v>
      </c>
      <c r="BA837">
        <f t="shared" si="300"/>
        <v>2.1197912324359494</v>
      </c>
      <c r="BB837">
        <f t="shared" si="301"/>
        <v>4.551822991989372</v>
      </c>
      <c r="BC837">
        <f t="shared" si="302"/>
        <v>4.7129876924520593E-3</v>
      </c>
      <c r="BD837">
        <f t="shared" si="303"/>
        <v>134.68242066153337</v>
      </c>
      <c r="BE837">
        <f t="shared" si="304"/>
        <v>3.1774696317783895</v>
      </c>
      <c r="BF837">
        <f t="shared" si="305"/>
        <v>28.744073268455004</v>
      </c>
      <c r="BG837">
        <f t="shared" si="306"/>
        <v>420.85972947381532</v>
      </c>
      <c r="BH837">
        <f t="shared" si="307"/>
        <v>-3.1505009702371971E-3</v>
      </c>
    </row>
    <row r="838" spans="1:60" x14ac:dyDescent="0.25">
      <c r="A838" s="1">
        <v>298</v>
      </c>
      <c r="B838" s="1" t="s">
        <v>900</v>
      </c>
      <c r="C838" s="1">
        <v>28138.499999765307</v>
      </c>
      <c r="D838" s="1">
        <v>1</v>
      </c>
      <c r="E838">
        <f t="shared" si="280"/>
        <v>-4.7409315222678385</v>
      </c>
      <c r="F838">
        <f t="shared" si="281"/>
        <v>7.9629101772222318E-3</v>
      </c>
      <c r="G838">
        <f t="shared" si="282"/>
        <v>1308.4870363627538</v>
      </c>
      <c r="H838">
        <f t="shared" si="283"/>
        <v>0.37357748198693952</v>
      </c>
      <c r="I838">
        <f t="shared" si="284"/>
        <v>4.5482650236758051</v>
      </c>
      <c r="J838">
        <f t="shared" si="285"/>
        <v>38.036102259616669</v>
      </c>
      <c r="K838" s="1">
        <v>12.340000152587891</v>
      </c>
      <c r="L838">
        <f t="shared" si="286"/>
        <v>2</v>
      </c>
      <c r="M838" s="1">
        <v>0.5</v>
      </c>
      <c r="N838">
        <f t="shared" si="287"/>
        <v>3.6</v>
      </c>
      <c r="O838" s="1">
        <v>39.600681304931641</v>
      </c>
      <c r="P838" s="1">
        <v>37.998779296875</v>
      </c>
      <c r="Q838" s="1">
        <v>40.055500030517578</v>
      </c>
      <c r="R838" s="1">
        <v>409.61767578125</v>
      </c>
      <c r="S838" s="1">
        <v>419.03997802734375</v>
      </c>
      <c r="T838" s="1">
        <v>20.231721878051758</v>
      </c>
      <c r="U838" s="1">
        <v>20.983425140380859</v>
      </c>
      <c r="V838" s="1">
        <v>28.196430206298828</v>
      </c>
      <c r="W838" s="1">
        <v>29.233219146728516</v>
      </c>
      <c r="X838" s="1">
        <v>600.3983154296875</v>
      </c>
      <c r="Y838" s="1">
        <v>0.14240197837352753</v>
      </c>
      <c r="Z838" s="1">
        <v>0.14989681541919708</v>
      </c>
      <c r="AA838" s="1">
        <v>101.12977600097656</v>
      </c>
      <c r="AB838" s="1">
        <v>1.3251116275787354</v>
      </c>
      <c r="AC838" s="1">
        <v>-0.29636180400848389</v>
      </c>
      <c r="AD838" s="1">
        <v>4.3356671929359436E-2</v>
      </c>
      <c r="AE838" s="1">
        <v>6.0336468741297722E-3</v>
      </c>
      <c r="AF838" s="1">
        <v>1.4094779267907143E-2</v>
      </c>
      <c r="AG838" s="1">
        <v>7.0572253316640854E-3</v>
      </c>
      <c r="AH838" s="1">
        <v>1</v>
      </c>
      <c r="AI838" s="1">
        <v>0</v>
      </c>
      <c r="AJ838" s="1">
        <v>2</v>
      </c>
      <c r="AK838" s="1">
        <v>0</v>
      </c>
      <c r="AL838" s="1">
        <v>1</v>
      </c>
      <c r="AM838" s="1">
        <v>0.18999999761581421</v>
      </c>
      <c r="AN838" s="1">
        <v>111115</v>
      </c>
      <c r="AO838">
        <f t="shared" si="288"/>
        <v>0.48654644084730791</v>
      </c>
      <c r="AP838">
        <f t="shared" si="289"/>
        <v>3.735774819869395E-4</v>
      </c>
      <c r="AQ838">
        <f t="shared" si="290"/>
        <v>311.14877929687498</v>
      </c>
      <c r="AR838">
        <f t="shared" si="291"/>
        <v>312.75068130493162</v>
      </c>
      <c r="AS838">
        <f t="shared" si="292"/>
        <v>2.8480394572265588E-2</v>
      </c>
      <c r="AT838">
        <f t="shared" si="293"/>
        <v>3.7322962741666965E-2</v>
      </c>
      <c r="AU838">
        <f t="shared" si="294"/>
        <v>6.6703141078557815</v>
      </c>
      <c r="AV838">
        <f t="shared" si="295"/>
        <v>65.95796383244604</v>
      </c>
      <c r="AW838">
        <f t="shared" si="296"/>
        <v>44.974538692065181</v>
      </c>
      <c r="AX838">
        <f t="shared" si="297"/>
        <v>37.998779296875</v>
      </c>
      <c r="AY838">
        <f t="shared" si="298"/>
        <v>6.6568379938936708</v>
      </c>
      <c r="AZ838">
        <f t="shared" si="299"/>
        <v>7.9453357342279176E-3</v>
      </c>
      <c r="BA838">
        <f t="shared" si="300"/>
        <v>2.1220490841799764</v>
      </c>
      <c r="BB838">
        <f t="shared" si="301"/>
        <v>4.5347889097136944</v>
      </c>
      <c r="BC838">
        <f t="shared" si="302"/>
        <v>4.9674108029390826E-3</v>
      </c>
      <c r="BD838">
        <f t="shared" si="303"/>
        <v>132.32700088754694</v>
      </c>
      <c r="BE838">
        <f t="shared" si="304"/>
        <v>3.1225828201942361</v>
      </c>
      <c r="BF838">
        <f t="shared" si="305"/>
        <v>28.871830290069177</v>
      </c>
      <c r="BG838">
        <f t="shared" si="306"/>
        <v>420.81782734819421</v>
      </c>
      <c r="BH838">
        <f t="shared" si="307"/>
        <v>-3.252698945534436E-3</v>
      </c>
    </row>
    <row r="839" spans="1:60" x14ac:dyDescent="0.25">
      <c r="A839" s="1">
        <v>299</v>
      </c>
      <c r="B839" s="1" t="s">
        <v>901</v>
      </c>
      <c r="C839" s="1">
        <v>28143.999999642372</v>
      </c>
      <c r="D839" s="1">
        <v>1</v>
      </c>
      <c r="E839">
        <f t="shared" si="280"/>
        <v>-4.6564136560784108</v>
      </c>
      <c r="F839">
        <f t="shared" si="281"/>
        <v>8.0161023493128796E-3</v>
      </c>
      <c r="G839">
        <f t="shared" si="282"/>
        <v>1286.1138763156005</v>
      </c>
      <c r="H839">
        <f t="shared" si="283"/>
        <v>0.37596336170687972</v>
      </c>
      <c r="I839">
        <f t="shared" si="284"/>
        <v>4.5470035997008313</v>
      </c>
      <c r="J839">
        <f t="shared" si="285"/>
        <v>38.0338442745308</v>
      </c>
      <c r="K839" s="1">
        <v>12.340000152587891</v>
      </c>
      <c r="L839">
        <f t="shared" si="286"/>
        <v>2</v>
      </c>
      <c r="M839" s="1">
        <v>0.5</v>
      </c>
      <c r="N839">
        <f t="shared" si="287"/>
        <v>3.6</v>
      </c>
      <c r="O839" s="1">
        <v>39.599842071533203</v>
      </c>
      <c r="P839" s="1">
        <v>37.99737548828125</v>
      </c>
      <c r="Q839" s="1">
        <v>40.081989288330078</v>
      </c>
      <c r="R839" s="1">
        <v>409.78390502929687</v>
      </c>
      <c r="S839" s="1">
        <v>419.03021240234375</v>
      </c>
      <c r="T839" s="1">
        <v>20.231399536132812</v>
      </c>
      <c r="U839" s="1">
        <v>20.987880706787109</v>
      </c>
      <c r="V839" s="1">
        <v>28.196189880371094</v>
      </c>
      <c r="W839" s="1">
        <v>29.245960235595703</v>
      </c>
      <c r="X839" s="1">
        <v>600.41375732421875</v>
      </c>
      <c r="Y839" s="1">
        <v>0.11671625077724457</v>
      </c>
      <c r="Z839" s="1">
        <v>0.12285920977592468</v>
      </c>
      <c r="AA839" s="1">
        <v>101.12953186035156</v>
      </c>
      <c r="AB839" s="1">
        <v>1.3251116275787354</v>
      </c>
      <c r="AC839" s="1">
        <v>-0.29636180400848389</v>
      </c>
      <c r="AD839" s="1">
        <v>4.3356671929359436E-2</v>
      </c>
      <c r="AE839" s="1">
        <v>6.0336468741297722E-3</v>
      </c>
      <c r="AF839" s="1">
        <v>1.4094779267907143E-2</v>
      </c>
      <c r="AG839" s="1">
        <v>7.0572253316640854E-3</v>
      </c>
      <c r="AH839" s="1">
        <v>1</v>
      </c>
      <c r="AI839" s="1">
        <v>0</v>
      </c>
      <c r="AJ839" s="1">
        <v>2</v>
      </c>
      <c r="AK839" s="1">
        <v>0</v>
      </c>
      <c r="AL839" s="1">
        <v>1</v>
      </c>
      <c r="AM839" s="1">
        <v>0.18999999761581421</v>
      </c>
      <c r="AN839" s="1">
        <v>111115</v>
      </c>
      <c r="AO839">
        <f t="shared" si="288"/>
        <v>0.48655895453802123</v>
      </c>
      <c r="AP839">
        <f t="shared" si="289"/>
        <v>3.7596336170687972E-4</v>
      </c>
      <c r="AQ839">
        <f t="shared" si="290"/>
        <v>311.14737548828123</v>
      </c>
      <c r="AR839">
        <f t="shared" si="291"/>
        <v>312.74984207153318</v>
      </c>
      <c r="AS839">
        <f t="shared" si="292"/>
        <v>2.3343249564506507E-2</v>
      </c>
      <c r="AT839">
        <f t="shared" si="293"/>
        <v>3.6468786249553319E-2</v>
      </c>
      <c r="AU839">
        <f t="shared" si="294"/>
        <v>6.6694981503191162</v>
      </c>
      <c r="AV839">
        <f t="shared" si="295"/>
        <v>65.950054624290544</v>
      </c>
      <c r="AW839">
        <f t="shared" si="296"/>
        <v>44.962173917503435</v>
      </c>
      <c r="AX839">
        <f t="shared" si="297"/>
        <v>37.99737548828125</v>
      </c>
      <c r="AY839">
        <f t="shared" si="298"/>
        <v>6.6563315853742804</v>
      </c>
      <c r="AZ839">
        <f t="shared" si="299"/>
        <v>7.9982925904171758E-3</v>
      </c>
      <c r="BA839">
        <f t="shared" si="300"/>
        <v>2.1224945506182848</v>
      </c>
      <c r="BB839">
        <f t="shared" si="301"/>
        <v>4.5338370347559955</v>
      </c>
      <c r="BC839">
        <f t="shared" si="302"/>
        <v>5.0005299195876301E-3</v>
      </c>
      <c r="BD839">
        <f t="shared" si="303"/>
        <v>130.06409423089877</v>
      </c>
      <c r="BE839">
        <f t="shared" si="304"/>
        <v>3.0692628795002057</v>
      </c>
      <c r="BF839">
        <f t="shared" si="305"/>
        <v>28.884034428182893</v>
      </c>
      <c r="BG839">
        <f t="shared" si="306"/>
        <v>420.77636752337315</v>
      </c>
      <c r="BH839">
        <f t="shared" si="307"/>
        <v>-3.1963775234254061E-3</v>
      </c>
    </row>
    <row r="840" spans="1:60" x14ac:dyDescent="0.25">
      <c r="A840" s="1">
        <v>300</v>
      </c>
      <c r="B840" s="1" t="s">
        <v>902</v>
      </c>
      <c r="C840" s="1">
        <v>28148.999999530613</v>
      </c>
      <c r="D840" s="1">
        <v>1</v>
      </c>
      <c r="E840">
        <f t="shared" si="280"/>
        <v>-4.6510594761736517</v>
      </c>
      <c r="F840">
        <f t="shared" si="281"/>
        <v>8.0746174198236785E-3</v>
      </c>
      <c r="G840">
        <f t="shared" si="282"/>
        <v>1278.647472274442</v>
      </c>
      <c r="H840">
        <f t="shared" si="283"/>
        <v>0.37854940681459615</v>
      </c>
      <c r="I840">
        <f t="shared" si="284"/>
        <v>4.5451822860008004</v>
      </c>
      <c r="J840">
        <f t="shared" si="285"/>
        <v>38.029823106772412</v>
      </c>
      <c r="K840" s="1">
        <v>12.340000152587891</v>
      </c>
      <c r="L840">
        <f t="shared" si="286"/>
        <v>2</v>
      </c>
      <c r="M840" s="1">
        <v>0.5</v>
      </c>
      <c r="N840">
        <f t="shared" si="287"/>
        <v>3.6</v>
      </c>
      <c r="O840" s="1">
        <v>39.602142333984375</v>
      </c>
      <c r="P840" s="1">
        <v>37.993629455566406</v>
      </c>
      <c r="Q840" s="1">
        <v>40.090248107910156</v>
      </c>
      <c r="R840" s="1">
        <v>409.82376098632812</v>
      </c>
      <c r="S840" s="1">
        <v>419.05654907226562</v>
      </c>
      <c r="T840" s="1">
        <v>20.229948043823242</v>
      </c>
      <c r="U840" s="1">
        <v>20.991607666015625</v>
      </c>
      <c r="V840" s="1">
        <v>28.190216064453125</v>
      </c>
      <c r="W840" s="1">
        <v>29.249782562255859</v>
      </c>
      <c r="X840" s="1">
        <v>600.43115234375</v>
      </c>
      <c r="Y840" s="1">
        <v>0.12592761218547821</v>
      </c>
      <c r="Z840" s="1">
        <v>0.13255538046360016</v>
      </c>
      <c r="AA840" s="1">
        <v>101.12912750244141</v>
      </c>
      <c r="AB840" s="1">
        <v>1.3251116275787354</v>
      </c>
      <c r="AC840" s="1">
        <v>-0.29636180400848389</v>
      </c>
      <c r="AD840" s="1">
        <v>4.3356671929359436E-2</v>
      </c>
      <c r="AE840" s="1">
        <v>6.0336468741297722E-3</v>
      </c>
      <c r="AF840" s="1">
        <v>1.4094779267907143E-2</v>
      </c>
      <c r="AG840" s="1">
        <v>7.0572253316640854E-3</v>
      </c>
      <c r="AH840" s="1">
        <v>1</v>
      </c>
      <c r="AI840" s="1">
        <v>0</v>
      </c>
      <c r="AJ840" s="1">
        <v>2</v>
      </c>
      <c r="AK840" s="1">
        <v>0</v>
      </c>
      <c r="AL840" s="1">
        <v>1</v>
      </c>
      <c r="AM840" s="1">
        <v>0.18999999761581421</v>
      </c>
      <c r="AN840" s="1">
        <v>111115</v>
      </c>
      <c r="AO840">
        <f t="shared" si="288"/>
        <v>0.48657305098803433</v>
      </c>
      <c r="AP840">
        <f t="shared" si="289"/>
        <v>3.7854940681459617E-4</v>
      </c>
      <c r="AQ840">
        <f t="shared" si="290"/>
        <v>311.14362945556638</v>
      </c>
      <c r="AR840">
        <f t="shared" si="291"/>
        <v>312.75214233398435</v>
      </c>
      <c r="AS840">
        <f t="shared" si="292"/>
        <v>2.5185521972047376E-2</v>
      </c>
      <c r="AT840">
        <f t="shared" si="293"/>
        <v>3.6193651206005324E-2</v>
      </c>
      <c r="AU840">
        <f t="shared" si="294"/>
        <v>6.6680452541385211</v>
      </c>
      <c r="AV840">
        <f t="shared" si="295"/>
        <v>65.935951578120211</v>
      </c>
      <c r="AW840">
        <f t="shared" si="296"/>
        <v>44.944343912104586</v>
      </c>
      <c r="AX840">
        <f t="shared" si="297"/>
        <v>37.993629455566406</v>
      </c>
      <c r="AY840">
        <f t="shared" si="298"/>
        <v>6.6549804088623956</v>
      </c>
      <c r="AZ840">
        <f t="shared" si="299"/>
        <v>8.0565469935188188E-3</v>
      </c>
      <c r="BA840">
        <f t="shared" si="300"/>
        <v>2.1228629681377207</v>
      </c>
      <c r="BB840">
        <f t="shared" si="301"/>
        <v>4.5321174407246749</v>
      </c>
      <c r="BC840">
        <f t="shared" si="302"/>
        <v>5.0369622737879019E-3</v>
      </c>
      <c r="BD840">
        <f t="shared" si="303"/>
        <v>129.30850325431646</v>
      </c>
      <c r="BE840">
        <f t="shared" si="304"/>
        <v>3.0512528084937323</v>
      </c>
      <c r="BF840">
        <f t="shared" si="305"/>
        <v>28.898569675594466</v>
      </c>
      <c r="BG840">
        <f t="shared" si="306"/>
        <v>420.80069637583074</v>
      </c>
      <c r="BH840">
        <f t="shared" si="307"/>
        <v>-3.1941241422636141E-3</v>
      </c>
    </row>
    <row r="841" spans="1:60" x14ac:dyDescent="0.25">
      <c r="A841" s="1">
        <v>301</v>
      </c>
      <c r="B841" s="1" t="s">
        <v>903</v>
      </c>
      <c r="C841" s="1">
        <v>28153.999999418855</v>
      </c>
      <c r="D841" s="1">
        <v>1</v>
      </c>
      <c r="E841">
        <f t="shared" si="280"/>
        <v>-4.660689647398117</v>
      </c>
      <c r="F841">
        <f t="shared" si="281"/>
        <v>8.1267284695707778E-3</v>
      </c>
      <c r="G841">
        <f t="shared" si="282"/>
        <v>1274.8417197948188</v>
      </c>
      <c r="H841">
        <f t="shared" si="283"/>
        <v>0.38070495520151582</v>
      </c>
      <c r="I841">
        <f t="shared" si="284"/>
        <v>4.5418764208904925</v>
      </c>
      <c r="J841">
        <f t="shared" si="285"/>
        <v>38.021452558192109</v>
      </c>
      <c r="K841" s="1">
        <v>12.340000152587891</v>
      </c>
      <c r="L841">
        <f t="shared" si="286"/>
        <v>2</v>
      </c>
      <c r="M841" s="1">
        <v>0.5</v>
      </c>
      <c r="N841">
        <f t="shared" si="287"/>
        <v>3.6</v>
      </c>
      <c r="O841" s="1">
        <v>39.602622985839844</v>
      </c>
      <c r="P841" s="1">
        <v>37.985137939453125</v>
      </c>
      <c r="Q841" s="1">
        <v>40.083641052246094</v>
      </c>
      <c r="R841" s="1">
        <v>409.82061767578125</v>
      </c>
      <c r="S841" s="1">
        <v>419.07110595703125</v>
      </c>
      <c r="T841" s="1">
        <v>20.228450775146484</v>
      </c>
      <c r="U841" s="1">
        <v>20.994426727294922</v>
      </c>
      <c r="V841" s="1">
        <v>28.187145233154297</v>
      </c>
      <c r="W841" s="1">
        <v>29.252954483032227</v>
      </c>
      <c r="X841" s="1">
        <v>600.4456787109375</v>
      </c>
      <c r="Y841" s="1">
        <v>9.1336145997047424E-2</v>
      </c>
      <c r="Z841" s="1">
        <v>9.6143312752246857E-2</v>
      </c>
      <c r="AA841" s="1">
        <v>101.12899780273437</v>
      </c>
      <c r="AB841" s="1">
        <v>1.3251116275787354</v>
      </c>
      <c r="AC841" s="1">
        <v>-0.29636180400848389</v>
      </c>
      <c r="AD841" s="1">
        <v>4.3356671929359436E-2</v>
      </c>
      <c r="AE841" s="1">
        <v>6.0336468741297722E-3</v>
      </c>
      <c r="AF841" s="1">
        <v>1.4094779267907143E-2</v>
      </c>
      <c r="AG841" s="1">
        <v>7.0572253316640854E-3</v>
      </c>
      <c r="AH841" s="1">
        <v>1</v>
      </c>
      <c r="AI841" s="1">
        <v>0</v>
      </c>
      <c r="AJ841" s="1">
        <v>2</v>
      </c>
      <c r="AK841" s="1">
        <v>0</v>
      </c>
      <c r="AL841" s="1">
        <v>1</v>
      </c>
      <c r="AM841" s="1">
        <v>0.18999999761581421</v>
      </c>
      <c r="AN841" s="1">
        <v>111115</v>
      </c>
      <c r="AO841">
        <f t="shared" si="288"/>
        <v>0.48658482276032605</v>
      </c>
      <c r="AP841">
        <f t="shared" si="289"/>
        <v>3.807049552015158E-4</v>
      </c>
      <c r="AQ841">
        <f t="shared" si="290"/>
        <v>311.1351379394531</v>
      </c>
      <c r="AR841">
        <f t="shared" si="291"/>
        <v>312.75262298583982</v>
      </c>
      <c r="AS841">
        <f t="shared" si="292"/>
        <v>1.8267229193703383E-2</v>
      </c>
      <c r="AT841">
        <f t="shared" si="293"/>
        <v>3.6314618738981397E-2</v>
      </c>
      <c r="AU841">
        <f t="shared" si="294"/>
        <v>6.6650217552647684</v>
      </c>
      <c r="AV841">
        <f t="shared" si="295"/>
        <v>65.906138694915029</v>
      </c>
      <c r="AW841">
        <f t="shared" si="296"/>
        <v>44.911711967620107</v>
      </c>
      <c r="AX841">
        <f t="shared" si="297"/>
        <v>37.985137939453125</v>
      </c>
      <c r="AY841">
        <f t="shared" si="298"/>
        <v>6.6519184398035431</v>
      </c>
      <c r="AZ841">
        <f t="shared" si="299"/>
        <v>8.1084243132624589E-3</v>
      </c>
      <c r="BA841">
        <f t="shared" si="300"/>
        <v>2.1231453343742759</v>
      </c>
      <c r="BB841">
        <f t="shared" si="301"/>
        <v>4.5287731054292673</v>
      </c>
      <c r="BC841">
        <f t="shared" si="302"/>
        <v>5.0694065372509645E-3</v>
      </c>
      <c r="BD841">
        <f t="shared" si="303"/>
        <v>128.92346547996436</v>
      </c>
      <c r="BE841">
        <f t="shared" si="304"/>
        <v>3.0420654196224461</v>
      </c>
      <c r="BF841">
        <f t="shared" si="305"/>
        <v>28.920082958338121</v>
      </c>
      <c r="BG841">
        <f t="shared" si="306"/>
        <v>420.81886457480556</v>
      </c>
      <c r="BH841">
        <f t="shared" si="307"/>
        <v>-3.2029821520004865E-3</v>
      </c>
    </row>
    <row r="842" spans="1:60" x14ac:dyDescent="0.25">
      <c r="A842" s="1" t="s">
        <v>9</v>
      </c>
      <c r="B842" s="1" t="s">
        <v>904</v>
      </c>
    </row>
    <row r="843" spans="1:60" x14ac:dyDescent="0.25">
      <c r="A843" s="1" t="s">
        <v>9</v>
      </c>
      <c r="B843" s="1" t="s">
        <v>905</v>
      </c>
    </row>
    <row r="844" spans="1:60" x14ac:dyDescent="0.25">
      <c r="A844" s="1" t="s">
        <v>9</v>
      </c>
      <c r="B844" s="1" t="s">
        <v>906</v>
      </c>
    </row>
    <row r="845" spans="1:60" x14ac:dyDescent="0.25">
      <c r="A845" s="1" t="s">
        <v>9</v>
      </c>
      <c r="B845" s="1" t="s">
        <v>907</v>
      </c>
    </row>
    <row r="846" spans="1:60" x14ac:dyDescent="0.25">
      <c r="A846" s="1" t="s">
        <v>9</v>
      </c>
      <c r="B846" s="1" t="s">
        <v>908</v>
      </c>
    </row>
    <row r="847" spans="1:60" x14ac:dyDescent="0.25">
      <c r="A847" s="1" t="s">
        <v>9</v>
      </c>
      <c r="B847" s="1" t="s">
        <v>909</v>
      </c>
    </row>
    <row r="848" spans="1:60" x14ac:dyDescent="0.25">
      <c r="A848" s="1" t="s">
        <v>9</v>
      </c>
      <c r="B848" s="1" t="s">
        <v>910</v>
      </c>
    </row>
    <row r="849" spans="1:60" x14ac:dyDescent="0.25">
      <c r="A849" s="1" t="s">
        <v>9</v>
      </c>
      <c r="B849" s="1" t="s">
        <v>911</v>
      </c>
    </row>
    <row r="850" spans="1:60" x14ac:dyDescent="0.25">
      <c r="A850" s="1" t="s">
        <v>9</v>
      </c>
      <c r="B850" s="1" t="s">
        <v>912</v>
      </c>
    </row>
    <row r="851" spans="1:60" x14ac:dyDescent="0.25">
      <c r="A851" s="1">
        <v>302</v>
      </c>
      <c r="B851" s="1" t="s">
        <v>913</v>
      </c>
      <c r="C851" s="1">
        <v>28457.499999988824</v>
      </c>
      <c r="D851" s="1">
        <v>1</v>
      </c>
      <c r="E851">
        <f>(R851-S851*(1000-T851)/(1000-U851))*AO851</f>
        <v>-4.3244151178082619</v>
      </c>
      <c r="F851">
        <f>IF(AZ851&lt;&gt;0,1/(1/AZ851-1/N851),0)</f>
        <v>1.3845254165750394E-2</v>
      </c>
      <c r="G851">
        <f>((BC851-AP851/2)*S851-E851)/(BC851+AP851/2)</f>
        <v>878.09572924815245</v>
      </c>
      <c r="H851">
        <f>AP851*1000</f>
        <v>0.59974071516448435</v>
      </c>
      <c r="I851">
        <f>(AU851-BA851)</f>
        <v>4.2086505448486395</v>
      </c>
      <c r="J851">
        <f>(P851+AT851*D851)</f>
        <v>37.389755582944169</v>
      </c>
      <c r="K851" s="1">
        <v>16.760000228881836</v>
      </c>
      <c r="L851">
        <f>(K851*AI851+AJ851)</f>
        <v>2</v>
      </c>
      <c r="M851" s="1">
        <v>0.5</v>
      </c>
      <c r="N851">
        <f>L851*(M851+1)*(M851+1)/(M851*M851+1)</f>
        <v>3.6</v>
      </c>
      <c r="O851" s="1">
        <v>39.626628875732422</v>
      </c>
      <c r="P851" s="1">
        <v>37.364139556884766</v>
      </c>
      <c r="Q851" s="1">
        <v>40.064746856689453</v>
      </c>
      <c r="R851" s="1">
        <v>410.5413818359375</v>
      </c>
      <c r="S851" s="1">
        <v>421.90591430664062</v>
      </c>
      <c r="T851" s="1">
        <v>20.431276321411133</v>
      </c>
      <c r="U851" s="1">
        <v>22.068401336669922</v>
      </c>
      <c r="V851" s="1">
        <v>28.507354736328125</v>
      </c>
      <c r="W851" s="1">
        <v>30.705812454223633</v>
      </c>
      <c r="X851" s="1">
        <v>600.4324951171875</v>
      </c>
      <c r="Y851" s="1">
        <v>0.15475669503211975</v>
      </c>
      <c r="Z851" s="1">
        <v>0.16290178894996643</v>
      </c>
      <c r="AA851" s="1">
        <v>101.12207794189453</v>
      </c>
      <c r="AB851" s="1">
        <v>1.2535310983657837</v>
      </c>
      <c r="AC851" s="1">
        <v>-0.30217930674552917</v>
      </c>
      <c r="AD851" s="1">
        <v>4.3365642428398132E-2</v>
      </c>
      <c r="AE851" s="1">
        <v>8.0238012596964836E-3</v>
      </c>
      <c r="AF851" s="1">
        <v>1.9586889073252678E-2</v>
      </c>
      <c r="AG851" s="1">
        <v>9.0574733912944794E-3</v>
      </c>
      <c r="AH851" s="1">
        <v>0.66666668653488159</v>
      </c>
      <c r="AI851" s="1">
        <v>0</v>
      </c>
      <c r="AJ851" s="1">
        <v>2</v>
      </c>
      <c r="AK851" s="1">
        <v>0</v>
      </c>
      <c r="AL851" s="1">
        <v>1</v>
      </c>
      <c r="AM851" s="1">
        <v>0.18999999761581421</v>
      </c>
      <c r="AN851" s="1">
        <v>111115</v>
      </c>
      <c r="AO851">
        <f>X851*0.000001/(K851*0.0001)</f>
        <v>0.35825327381707683</v>
      </c>
      <c r="AP851">
        <f>(U851-T851)/(1000-U851)*AO851</f>
        <v>5.9974071516448436E-4</v>
      </c>
      <c r="AQ851">
        <f>(P851+273.15)</f>
        <v>310.51413955688474</v>
      </c>
      <c r="AR851">
        <f>(O851+273.15)</f>
        <v>312.7766288757324</v>
      </c>
      <c r="AS851">
        <f>(Y851*AK851+Z851*AL851)*AM851</f>
        <v>3.0951339512105491E-2</v>
      </c>
      <c r="AT851">
        <f>((AS851+0.00000010773*(AR851^4-AQ851^4))-AP851*44100)/(L851*0.92*2*29.3+0.00000043092*AQ851^3)</f>
        <v>2.5616026059403326E-2</v>
      </c>
      <c r="AU851">
        <f>0.61365*EXP(17.502*J851/(240.97+J851))</f>
        <v>6.4402531448683851</v>
      </c>
      <c r="AV851">
        <f>AU851*1000/AA851</f>
        <v>63.687903531501796</v>
      </c>
      <c r="AW851">
        <f>(AV851-U851)</f>
        <v>41.619502194831874</v>
      </c>
      <c r="AX851">
        <f>IF(D851,P851,(O851+P851)/2)</f>
        <v>37.364139556884766</v>
      </c>
      <c r="AY851">
        <f>0.61365*EXP(17.502*AX851/(240.97+AX851))</f>
        <v>6.4312790703748393</v>
      </c>
      <c r="AZ851">
        <f>IF(AW851&lt;&gt;0,(1000-(AV851+U851)/2)/AW851*AP851,0)</f>
        <v>1.3792210648545761E-2</v>
      </c>
      <c r="BA851">
        <f>U851*AA851/1000</f>
        <v>2.2316026000197451</v>
      </c>
      <c r="BB851">
        <f>(AY851-BA851)</f>
        <v>4.1996764703550937</v>
      </c>
      <c r="BC851">
        <f>1/(1.6/F851+1.37/N851)</f>
        <v>8.6248816418718968E-3</v>
      </c>
      <c r="BD851">
        <f>G851*AA851*0.001</f>
        <v>88.794864773476391</v>
      </c>
      <c r="BE851">
        <f>G851/S851</f>
        <v>2.0812595876765871</v>
      </c>
      <c r="BF851">
        <f>(1-AP851*AA851/AU851/F851)*100</f>
        <v>31.984852009666408</v>
      </c>
      <c r="BG851">
        <f>(S851-E851/(N851/1.35))</f>
        <v>423.52756997581872</v>
      </c>
      <c r="BH851">
        <f>E851*BF851/100/BG851</f>
        <v>-3.2658033945548934E-3</v>
      </c>
    </row>
    <row r="852" spans="1:60" x14ac:dyDescent="0.25">
      <c r="A852" s="1">
        <v>303</v>
      </c>
      <c r="B852" s="1" t="s">
        <v>914</v>
      </c>
      <c r="C852" s="1">
        <v>28462.499999877065</v>
      </c>
      <c r="D852" s="1">
        <v>1</v>
      </c>
      <c r="E852">
        <f>(R852-S852*(1000-T852)/(1000-U852))*AO852</f>
        <v>-4.3282766715093395</v>
      </c>
      <c r="F852">
        <f>IF(AZ852&lt;&gt;0,1/(1/AZ852-1/N852),0)</f>
        <v>1.3984640549518814E-2</v>
      </c>
      <c r="G852">
        <f>((BC852-AP852/2)*S852-E852)/(BC852+AP852/2)</f>
        <v>873.84287699819276</v>
      </c>
      <c r="H852">
        <f>AP852*1000</f>
        <v>0.60240196193349671</v>
      </c>
      <c r="I852">
        <f>(AU852-BA852)</f>
        <v>4.1857085383216095</v>
      </c>
      <c r="J852">
        <f>(P852+AT852*D852)</f>
        <v>37.333651197029774</v>
      </c>
      <c r="K852" s="1">
        <v>16.760000228881836</v>
      </c>
      <c r="L852">
        <f>(K852*AI852+AJ852)</f>
        <v>2</v>
      </c>
      <c r="M852" s="1">
        <v>0.5</v>
      </c>
      <c r="N852">
        <f>L852*(M852+1)*(M852+1)/(M852*M852+1)</f>
        <v>3.6</v>
      </c>
      <c r="O852" s="1">
        <v>39.61376953125</v>
      </c>
      <c r="P852" s="1">
        <v>37.304069519042969</v>
      </c>
      <c r="Q852" s="1">
        <v>40.051471710205078</v>
      </c>
      <c r="R852" s="1">
        <v>410.41677856445312</v>
      </c>
      <c r="S852" s="1">
        <v>421.78924560546875</v>
      </c>
      <c r="T852" s="1">
        <v>20.456686019897461</v>
      </c>
      <c r="U852" s="1">
        <v>22.101034164428711</v>
      </c>
      <c r="V852" s="1">
        <v>28.565517425537109</v>
      </c>
      <c r="W852" s="1">
        <v>30.768892288208008</v>
      </c>
      <c r="X852" s="1">
        <v>600.42755126953125</v>
      </c>
      <c r="Y852" s="1">
        <v>0.10812022536993027</v>
      </c>
      <c r="Z852" s="1">
        <v>0.11381076276302338</v>
      </c>
      <c r="AA852" s="1">
        <v>101.12213134765625</v>
      </c>
      <c r="AB852" s="1">
        <v>1.2535310983657837</v>
      </c>
      <c r="AC852" s="1">
        <v>-0.30217930674552917</v>
      </c>
      <c r="AD852" s="1">
        <v>4.3365642428398132E-2</v>
      </c>
      <c r="AE852" s="1">
        <v>8.0238012596964836E-3</v>
      </c>
      <c r="AF852" s="1">
        <v>1.9586889073252678E-2</v>
      </c>
      <c r="AG852" s="1">
        <v>9.0574733912944794E-3</v>
      </c>
      <c r="AH852" s="1">
        <v>1</v>
      </c>
      <c r="AI852" s="1">
        <v>0</v>
      </c>
      <c r="AJ852" s="1">
        <v>2</v>
      </c>
      <c r="AK852" s="1">
        <v>0</v>
      </c>
      <c r="AL852" s="1">
        <v>1</v>
      </c>
      <c r="AM852" s="1">
        <v>0.18999999761581421</v>
      </c>
      <c r="AN852" s="1">
        <v>111115</v>
      </c>
      <c r="AO852">
        <f>X852*0.000001/(K852*0.0001)</f>
        <v>0.35825032402734608</v>
      </c>
      <c r="AP852">
        <f>(U852-T852)/(1000-U852)*AO852</f>
        <v>6.0240196193349675E-4</v>
      </c>
      <c r="AQ852">
        <f>(P852+273.15)</f>
        <v>310.45406951904295</v>
      </c>
      <c r="AR852">
        <f>(O852+273.15)</f>
        <v>312.76376953124998</v>
      </c>
      <c r="AS852">
        <f>(Y852*AK852+Z852*AL852)*AM852</f>
        <v>2.1624044653628438E-2</v>
      </c>
      <c r="AT852">
        <f>((AS852+0.00000010773*(AR852^4-AQ852^4))-AP852*44100)/(L852*0.92*2*29.3+0.00000043092*AQ852^3)</f>
        <v>2.9581677986803442E-2</v>
      </c>
      <c r="AU852">
        <f>0.61365*EXP(17.502*J852/(240.97+J852))</f>
        <v>6.4206122180160081</v>
      </c>
      <c r="AV852">
        <f>AU852*1000/AA852</f>
        <v>63.493640140376861</v>
      </c>
      <c r="AW852">
        <f>(AV852-U852)</f>
        <v>41.39260597594815</v>
      </c>
      <c r="AX852">
        <f>IF(D852,P852,(O852+P852)/2)</f>
        <v>37.304069519042969</v>
      </c>
      <c r="AY852">
        <f>0.61365*EXP(17.502*AX852/(240.97+AX852))</f>
        <v>6.4102772653065756</v>
      </c>
      <c r="AZ852">
        <f>IF(AW852&lt;&gt;0,(1000-(AV852+U852)/2)/AW852*AP852,0)</f>
        <v>1.3930525717622487E-2</v>
      </c>
      <c r="BA852">
        <f>U852*AA852/1000</f>
        <v>2.2349036796943982</v>
      </c>
      <c r="BB852">
        <f>(AY852-BA852)</f>
        <v>4.1753735856121779</v>
      </c>
      <c r="BC852">
        <f>1/(1.6/F852+1.37/N852)</f>
        <v>8.7114243349322874E-3</v>
      </c>
      <c r="BD852">
        <f>G852*AA852*0.001</f>
        <v>88.364854185025081</v>
      </c>
      <c r="BE852">
        <f>G852/S852</f>
        <v>2.0717523884323117</v>
      </c>
      <c r="BF852">
        <f>(1-AP852*AA852/AU852/F852)*100</f>
        <v>32.157031359585417</v>
      </c>
      <c r="BG852">
        <f>(S852-E852/(N852/1.35))</f>
        <v>423.41234935728477</v>
      </c>
      <c r="BH852">
        <f>E852*BF852/100/BG852</f>
        <v>-3.2872099472290263E-3</v>
      </c>
    </row>
    <row r="853" spans="1:60" x14ac:dyDescent="0.25">
      <c r="A853" s="1">
        <v>304</v>
      </c>
      <c r="B853" s="1" t="s">
        <v>915</v>
      </c>
      <c r="C853" s="1">
        <v>28467.499999765307</v>
      </c>
      <c r="D853" s="1">
        <v>1</v>
      </c>
      <c r="E853">
        <f>(R853-S853*(1000-T853)/(1000-U853))*AO853</f>
        <v>-4.5124133333379026</v>
      </c>
      <c r="F853">
        <f>IF(AZ853&lt;&gt;0,1/(1/AZ853-1/N853),0)</f>
        <v>1.4680411697398208E-2</v>
      </c>
      <c r="G853">
        <f>((BC853-AP853/2)*S853-E853)/(BC853+AP853/2)</f>
        <v>870.69236957703959</v>
      </c>
      <c r="H853">
        <f>AP853*1000</f>
        <v>0.63024351879155416</v>
      </c>
      <c r="I853">
        <f>(AU853-BA853)</f>
        <v>4.1726371890023426</v>
      </c>
      <c r="J853">
        <f>(P853+AT853*D853)</f>
        <v>37.30034144087498</v>
      </c>
      <c r="K853" s="1">
        <v>16.760000228881836</v>
      </c>
      <c r="L853">
        <f>(K853*AI853+AJ853)</f>
        <v>2</v>
      </c>
      <c r="M853" s="1">
        <v>0.5</v>
      </c>
      <c r="N853">
        <f>L853*(M853+1)*(M853+1)/(M853*M853+1)</f>
        <v>3.6</v>
      </c>
      <c r="O853" s="1">
        <v>39.602340698242187</v>
      </c>
      <c r="P853" s="1">
        <v>37.279541015625</v>
      </c>
      <c r="Q853" s="1">
        <v>40.055805206298828</v>
      </c>
      <c r="R853" s="1">
        <v>409.8612060546875</v>
      </c>
      <c r="S853" s="1">
        <v>421.71514892578125</v>
      </c>
      <c r="T853" s="1">
        <v>20.394880294799805</v>
      </c>
      <c r="U853" s="1">
        <v>22.11522102355957</v>
      </c>
      <c r="V853" s="1">
        <v>28.428768157958984</v>
      </c>
      <c r="W853" s="1">
        <v>30.806158065795898</v>
      </c>
      <c r="X853" s="1">
        <v>600.420654296875</v>
      </c>
      <c r="Y853" s="1">
        <v>0.11876414716243744</v>
      </c>
      <c r="Z853" s="1">
        <v>0.12501490116119385</v>
      </c>
      <c r="AA853" s="1">
        <v>101.12214660644531</v>
      </c>
      <c r="AB853" s="1">
        <v>1.2535310983657837</v>
      </c>
      <c r="AC853" s="1">
        <v>-0.30217930674552917</v>
      </c>
      <c r="AD853" s="1">
        <v>4.3365642428398132E-2</v>
      </c>
      <c r="AE853" s="1">
        <v>8.0238012596964836E-3</v>
      </c>
      <c r="AF853" s="1">
        <v>1.9586889073252678E-2</v>
      </c>
      <c r="AG853" s="1">
        <v>9.0574733912944794E-3</v>
      </c>
      <c r="AH853" s="1">
        <v>1</v>
      </c>
      <c r="AI853" s="1">
        <v>0</v>
      </c>
      <c r="AJ853" s="1">
        <v>2</v>
      </c>
      <c r="AK853" s="1">
        <v>0</v>
      </c>
      <c r="AL853" s="1">
        <v>1</v>
      </c>
      <c r="AM853" s="1">
        <v>0.18999999761581421</v>
      </c>
      <c r="AN853" s="1">
        <v>111115</v>
      </c>
      <c r="AO853">
        <f>X853*0.000001/(K853*0.0001)</f>
        <v>0.35824620888858588</v>
      </c>
      <c r="AP853">
        <f>(U853-T853)/(1000-U853)*AO853</f>
        <v>6.3024351879155415E-4</v>
      </c>
      <c r="AQ853">
        <f>(P853+273.15)</f>
        <v>310.42954101562498</v>
      </c>
      <c r="AR853">
        <f>(O853+273.15)</f>
        <v>312.75234069824216</v>
      </c>
      <c r="AS853">
        <f>(Y853*AK853+Z853*AL853)*AM853</f>
        <v>2.375283092256808E-2</v>
      </c>
      <c r="AT853">
        <f>((AS853+0.00000010773*(AR853^4-AQ853^4))-AP853*44100)/(L853*0.92*2*29.3+0.00000043092*AQ853^3)</f>
        <v>2.0800425249980714E-2</v>
      </c>
      <c r="AU853">
        <f>0.61365*EXP(17.502*J853/(240.97+J853))</f>
        <v>6.4089758115806754</v>
      </c>
      <c r="AV853">
        <f>AU853*1000/AA853</f>
        <v>63.378557780459346</v>
      </c>
      <c r="AW853">
        <f>(AV853-U853)</f>
        <v>41.263336756899776</v>
      </c>
      <c r="AX853">
        <f>IF(D853,P853,(O853+P853)/2)</f>
        <v>37.279541015625</v>
      </c>
      <c r="AY853">
        <f>0.61365*EXP(17.502*AX853/(240.97+AX853))</f>
        <v>6.4017186945585829</v>
      </c>
      <c r="AZ853">
        <f>IF(AW853&lt;&gt;0,(1000-(AV853+U853)/2)/AW853*AP853,0)</f>
        <v>1.4620789694051057E-2</v>
      </c>
      <c r="BA853">
        <f>U853*AA853/1000</f>
        <v>2.2363386225783324</v>
      </c>
      <c r="BB853">
        <f>(AY853-BA853)</f>
        <v>4.1653800719802501</v>
      </c>
      <c r="BC853">
        <f>1/(1.6/F853+1.37/N853)</f>
        <v>9.1433315843870485E-3</v>
      </c>
      <c r="BD853">
        <f>G853*AA853*0.001</f>
        <v>88.046281445482663</v>
      </c>
      <c r="BE853">
        <f>G853/S853</f>
        <v>2.0646457017133977</v>
      </c>
      <c r="BF853">
        <f>(1-AP853*AA853/AU853/F853)*100</f>
        <v>32.262712620837561</v>
      </c>
      <c r="BG853">
        <f>(S853-E853/(N853/1.35))</f>
        <v>423.40730392578297</v>
      </c>
      <c r="BH853">
        <f>E853*BF853/100/BG853</f>
        <v>-3.4383604923696577E-3</v>
      </c>
    </row>
    <row r="854" spans="1:60" x14ac:dyDescent="0.25">
      <c r="A854" s="1">
        <v>305</v>
      </c>
      <c r="B854" s="1" t="s">
        <v>916</v>
      </c>
      <c r="C854" s="1">
        <v>28472.999999642372</v>
      </c>
      <c r="D854" s="1">
        <v>1</v>
      </c>
      <c r="E854">
        <f>(R854-S854*(1000-T854)/(1000-U854))*AO854</f>
        <v>-4.5174883325820883</v>
      </c>
      <c r="F854">
        <f>IF(AZ854&lt;&gt;0,1/(1/AZ854-1/N854),0)</f>
        <v>1.4742013102632132E-2</v>
      </c>
      <c r="G854">
        <f>((BC854-AP854/2)*S854-E854)/(BC854+AP854/2)</f>
        <v>869.23103263864584</v>
      </c>
      <c r="H854">
        <f>AP854*1000</f>
        <v>0.63241501742640227</v>
      </c>
      <c r="I854">
        <f>(AU854-BA854)</f>
        <v>4.1696217872416863</v>
      </c>
      <c r="J854">
        <f>(P854+AT854*D854)</f>
        <v>37.293494273982162</v>
      </c>
      <c r="K854" s="1">
        <v>16.760000228881836</v>
      </c>
      <c r="L854">
        <f>(K854*AI854+AJ854)</f>
        <v>2</v>
      </c>
      <c r="M854" s="1">
        <v>0.5</v>
      </c>
      <c r="N854">
        <f>L854*(M854+1)*(M854+1)/(M854*M854+1)</f>
        <v>3.6</v>
      </c>
      <c r="O854" s="1">
        <v>39.600555419921875</v>
      </c>
      <c r="P854" s="1">
        <v>37.272853851318359</v>
      </c>
      <c r="Q854" s="1">
        <v>40.079032897949219</v>
      </c>
      <c r="R854" s="1">
        <v>409.80584716796875</v>
      </c>
      <c r="S854" s="1">
        <v>421.67166137695312</v>
      </c>
      <c r="T854" s="1">
        <v>20.395151138305664</v>
      </c>
      <c r="U854" s="1">
        <v>22.121435165405273</v>
      </c>
      <c r="V854" s="1">
        <v>28.424829483032227</v>
      </c>
      <c r="W854" s="1">
        <v>30.822059631347656</v>
      </c>
      <c r="X854" s="1">
        <v>600.41131591796875</v>
      </c>
      <c r="Y854" s="1">
        <v>0.18758496642112732</v>
      </c>
      <c r="Z854" s="1">
        <v>0.19745786488056183</v>
      </c>
      <c r="AA854" s="1">
        <v>101.12202453613281</v>
      </c>
      <c r="AB854" s="1">
        <v>1.2535310983657837</v>
      </c>
      <c r="AC854" s="1">
        <v>-0.30217930674552917</v>
      </c>
      <c r="AD854" s="1">
        <v>4.3365642428398132E-2</v>
      </c>
      <c r="AE854" s="1">
        <v>8.0238012596964836E-3</v>
      </c>
      <c r="AF854" s="1">
        <v>1.9586889073252678E-2</v>
      </c>
      <c r="AG854" s="1">
        <v>9.0574733912944794E-3</v>
      </c>
      <c r="AH854" s="1">
        <v>1</v>
      </c>
      <c r="AI854" s="1">
        <v>0</v>
      </c>
      <c r="AJ854" s="1">
        <v>2</v>
      </c>
      <c r="AK854" s="1">
        <v>0</v>
      </c>
      <c r="AL854" s="1">
        <v>1</v>
      </c>
      <c r="AM854" s="1">
        <v>0.18999999761581421</v>
      </c>
      <c r="AN854" s="1">
        <v>111115</v>
      </c>
      <c r="AO854">
        <f>X854*0.000001/(K854*0.0001)</f>
        <v>0.35824063706353887</v>
      </c>
      <c r="AP854">
        <f>(U854-T854)/(1000-U854)*AO854</f>
        <v>6.3241501742640222E-4</v>
      </c>
      <c r="AQ854">
        <f>(P854+273.15)</f>
        <v>310.42285385131834</v>
      </c>
      <c r="AR854">
        <f>(O854+273.15)</f>
        <v>312.75055541992185</v>
      </c>
      <c r="AS854">
        <f>(Y854*AK854+Z854*AL854)*AM854</f>
        <v>3.7516993856530512E-2</v>
      </c>
      <c r="AT854">
        <f>((AS854+0.00000010773*(AR854^4-AQ854^4))-AP854*44100)/(L854*0.92*2*29.3+0.00000043092*AQ854^3)</f>
        <v>2.0640422663805346E-2</v>
      </c>
      <c r="AU854">
        <f>0.61365*EXP(17.502*J854/(240.97+J854))</f>
        <v>6.4065860968122692</v>
      </c>
      <c r="AV854">
        <f>AU854*1000/AA854</f>
        <v>63.355002297477483</v>
      </c>
      <c r="AW854">
        <f>(AV854-U854)</f>
        <v>41.23356713207221</v>
      </c>
      <c r="AX854">
        <f>IF(D854,P854,(O854+P854)/2)</f>
        <v>37.272853851318359</v>
      </c>
      <c r="AY854">
        <f>0.61365*EXP(17.502*AX854/(240.97+AX854))</f>
        <v>6.3993871073600825</v>
      </c>
      <c r="AZ854">
        <f>IF(AW854&lt;&gt;0,(1000-(AV854+U854)/2)/AW854*AP854,0)</f>
        <v>1.4681890706751483E-2</v>
      </c>
      <c r="BA854">
        <f>U854*AA854/1000</f>
        <v>2.2369643095705833</v>
      </c>
      <c r="BB854">
        <f>(AY854-BA854)</f>
        <v>4.1624227977894996</v>
      </c>
      <c r="BC854">
        <f>1/(1.6/F854+1.37/N854)</f>
        <v>9.1815644394439618E-3</v>
      </c>
      <c r="BD854">
        <f>G854*AA854*0.001</f>
        <v>87.898401810053215</v>
      </c>
      <c r="BE854">
        <f>G854/S854</f>
        <v>2.0613930511720997</v>
      </c>
      <c r="BF854">
        <f>(1-AP854*AA854/AU854/F854)*100</f>
        <v>32.288182626498752</v>
      </c>
      <c r="BG854">
        <f>(S854-E854/(N854/1.35))</f>
        <v>423.36571950167144</v>
      </c>
      <c r="BH854">
        <f>E854*BF854/100/BG854</f>
        <v>-3.4452833939218343E-3</v>
      </c>
    </row>
    <row r="855" spans="1:60" x14ac:dyDescent="0.25">
      <c r="A855" s="1">
        <v>306</v>
      </c>
      <c r="B855" s="1" t="s">
        <v>917</v>
      </c>
      <c r="C855" s="1">
        <v>28477.999999530613</v>
      </c>
      <c r="D855" s="1">
        <v>1</v>
      </c>
      <c r="E855">
        <f>(R855-S855*(1000-T855)/(1000-U855))*AO855</f>
        <v>-4.5124793121314486</v>
      </c>
      <c r="F855">
        <f>IF(AZ855&lt;&gt;0,1/(1/AZ855-1/N855),0)</f>
        <v>1.4794189201325889E-2</v>
      </c>
      <c r="G855">
        <f>((BC855-AP855/2)*S855-E855)/(BC855+AP855/2)</f>
        <v>867.03121536300864</v>
      </c>
      <c r="H855">
        <f>AP855*1000</f>
        <v>0.63424630128148407</v>
      </c>
      <c r="I855">
        <f>(AU855-BA855)</f>
        <v>4.16703546922583</v>
      </c>
      <c r="J855">
        <f>(P855+AT855*D855)</f>
        <v>37.287537837024175</v>
      </c>
      <c r="K855" s="1">
        <v>16.760000228881836</v>
      </c>
      <c r="L855">
        <f>(K855*AI855+AJ855)</f>
        <v>2</v>
      </c>
      <c r="M855" s="1">
        <v>0.5</v>
      </c>
      <c r="N855">
        <f>L855*(M855+1)*(M855+1)/(M855*M855+1)</f>
        <v>3.6</v>
      </c>
      <c r="O855" s="1">
        <v>39.602886199951172</v>
      </c>
      <c r="P855" s="1">
        <v>37.266643524169922</v>
      </c>
      <c r="Q855" s="1">
        <v>40.088249206542969</v>
      </c>
      <c r="R855" s="1">
        <v>409.79034423828125</v>
      </c>
      <c r="S855" s="1">
        <v>421.639892578125</v>
      </c>
      <c r="T855" s="1">
        <v>20.395244598388672</v>
      </c>
      <c r="U855" s="1">
        <v>22.126491546630859</v>
      </c>
      <c r="V855" s="1">
        <v>28.41749382019043</v>
      </c>
      <c r="W855" s="1">
        <v>30.827239990234375</v>
      </c>
      <c r="X855" s="1">
        <v>600.420654296875</v>
      </c>
      <c r="Y855" s="1">
        <v>0.19066809117794037</v>
      </c>
      <c r="Z855" s="1">
        <v>0.20070326328277588</v>
      </c>
      <c r="AA855" s="1">
        <v>101.12187957763672</v>
      </c>
      <c r="AB855" s="1">
        <v>1.2535310983657837</v>
      </c>
      <c r="AC855" s="1">
        <v>-0.30217930674552917</v>
      </c>
      <c r="AD855" s="1">
        <v>4.3365642428398132E-2</v>
      </c>
      <c r="AE855" s="1">
        <v>8.0238012596964836E-3</v>
      </c>
      <c r="AF855" s="1">
        <v>1.9586889073252678E-2</v>
      </c>
      <c r="AG855" s="1">
        <v>9.0574733912944794E-3</v>
      </c>
      <c r="AH855" s="1">
        <v>1</v>
      </c>
      <c r="AI855" s="1">
        <v>0</v>
      </c>
      <c r="AJ855" s="1">
        <v>2</v>
      </c>
      <c r="AK855" s="1">
        <v>0</v>
      </c>
      <c r="AL855" s="1">
        <v>1</v>
      </c>
      <c r="AM855" s="1">
        <v>0.18999999761581421</v>
      </c>
      <c r="AN855" s="1">
        <v>111115</v>
      </c>
      <c r="AO855">
        <f>X855*0.000001/(K855*0.0001)</f>
        <v>0.35824620888858588</v>
      </c>
      <c r="AP855">
        <f>(U855-T855)/(1000-U855)*AO855</f>
        <v>6.3424630128148412E-4</v>
      </c>
      <c r="AQ855">
        <f>(P855+273.15)</f>
        <v>310.4166435241699</v>
      </c>
      <c r="AR855">
        <f>(O855+273.15)</f>
        <v>312.75288619995115</v>
      </c>
      <c r="AS855">
        <f>(Y855*AK855+Z855*AL855)*AM855</f>
        <v>3.8133619545213548E-2</v>
      </c>
      <c r="AT855">
        <f>((AS855+0.00000010773*(AR855^4-AQ855^4))-AP855*44100)/(L855*0.92*2*29.3+0.00000043092*AQ855^3)</f>
        <v>2.0894312854249874E-2</v>
      </c>
      <c r="AU855">
        <f>0.61365*EXP(17.502*J855/(240.97+J855))</f>
        <v>6.404507882879833</v>
      </c>
      <c r="AV855">
        <f>AU855*1000/AA855</f>
        <v>63.33454154165269</v>
      </c>
      <c r="AW855">
        <f>(AV855-U855)</f>
        <v>41.208049995021831</v>
      </c>
      <c r="AX855">
        <f>IF(D855,P855,(O855+P855)/2)</f>
        <v>37.266643524169922</v>
      </c>
      <c r="AY855">
        <f>0.61365*EXP(17.502*AX855/(240.97+AX855))</f>
        <v>6.3972224373019166</v>
      </c>
      <c r="AZ855">
        <f>IF(AW855&lt;&gt;0,(1000-(AV855+U855)/2)/AW855*AP855,0)</f>
        <v>1.4733641346408324E-2</v>
      </c>
      <c r="BA855">
        <f>U855*AA855/1000</f>
        <v>2.2374724136540025</v>
      </c>
      <c r="BB855">
        <f>(AY855-BA855)</f>
        <v>4.1597500236479146</v>
      </c>
      <c r="BC855">
        <f>1/(1.6/F855+1.37/N855)</f>
        <v>9.2139466134672117E-3</v>
      </c>
      <c r="BD855">
        <f>G855*AA855*0.001</f>
        <v>87.675826149990172</v>
      </c>
      <c r="BE855">
        <f>G855/S855</f>
        <v>2.0563310792570646</v>
      </c>
      <c r="BF855">
        <f>(1-AP855*AA855/AU855/F855)*100</f>
        <v>32.309746035935326</v>
      </c>
      <c r="BG855">
        <f>(S855-E855/(N855/1.35))</f>
        <v>423.33207232017429</v>
      </c>
      <c r="BH855">
        <f>E855*BF855/100/BG855</f>
        <v>-3.4440353117660806E-3</v>
      </c>
    </row>
    <row r="856" spans="1:60" x14ac:dyDescent="0.25">
      <c r="A856" s="1" t="s">
        <v>9</v>
      </c>
      <c r="B856" s="1" t="s">
        <v>918</v>
      </c>
    </row>
    <row r="857" spans="1:60" x14ac:dyDescent="0.25">
      <c r="A857" s="1" t="s">
        <v>9</v>
      </c>
      <c r="B857" s="1" t="s">
        <v>919</v>
      </c>
    </row>
    <row r="858" spans="1:60" x14ac:dyDescent="0.25">
      <c r="A858" s="1" t="s">
        <v>9</v>
      </c>
      <c r="B858" s="1" t="s">
        <v>920</v>
      </c>
    </row>
    <row r="859" spans="1:60" x14ac:dyDescent="0.25">
      <c r="A859" s="1" t="s">
        <v>9</v>
      </c>
      <c r="B859" s="1" t="s">
        <v>921</v>
      </c>
    </row>
    <row r="860" spans="1:60" x14ac:dyDescent="0.25">
      <c r="A860" s="1" t="s">
        <v>9</v>
      </c>
      <c r="B860" s="1" t="s">
        <v>922</v>
      </c>
    </row>
    <row r="861" spans="1:60" x14ac:dyDescent="0.25">
      <c r="A861" s="1" t="s">
        <v>9</v>
      </c>
      <c r="B861" s="1" t="s">
        <v>923</v>
      </c>
    </row>
    <row r="862" spans="1:60" x14ac:dyDescent="0.25">
      <c r="A862" s="1" t="s">
        <v>9</v>
      </c>
      <c r="B862" s="1" t="s">
        <v>924</v>
      </c>
    </row>
    <row r="863" spans="1:60" x14ac:dyDescent="0.25">
      <c r="A863" s="1" t="s">
        <v>9</v>
      </c>
      <c r="B863" s="1" t="s">
        <v>925</v>
      </c>
    </row>
    <row r="864" spans="1:60" x14ac:dyDescent="0.25">
      <c r="A864" s="1" t="s">
        <v>9</v>
      </c>
      <c r="B864" s="1" t="s">
        <v>926</v>
      </c>
    </row>
    <row r="865" spans="1:60" x14ac:dyDescent="0.25">
      <c r="A865" s="1">
        <v>307</v>
      </c>
      <c r="B865" s="1" t="s">
        <v>927</v>
      </c>
      <c r="C865" s="1">
        <v>28722.499999988824</v>
      </c>
      <c r="D865" s="1">
        <v>1</v>
      </c>
      <c r="E865">
        <f t="shared" ref="E865:E870" si="308">(R865-S865*(1000-T865)/(1000-U865))*AO865</f>
        <v>-2.977164750374921</v>
      </c>
      <c r="F865">
        <f t="shared" ref="F865:F870" si="309">IF(AZ865&lt;&gt;0,1/(1/AZ865-1/N865),0)</f>
        <v>3.7967247801346474E-3</v>
      </c>
      <c r="G865">
        <f t="shared" ref="G865:G870" si="310">((BC865-AP865/2)*S865-E865)/(BC865+AP865/2)</f>
        <v>1594.6568215882608</v>
      </c>
      <c r="H865">
        <f t="shared" ref="H865:H870" si="311">AP865*1000</f>
        <v>0.18389404927589315</v>
      </c>
      <c r="I865">
        <f t="shared" ref="I865:I870" si="312">(AU865-BA865)</f>
        <v>4.6876295416044842</v>
      </c>
      <c r="J865">
        <f t="shared" ref="J865:J870" si="313">(P865+AT865*D865)</f>
        <v>38.341152950140113</v>
      </c>
      <c r="K865" s="1">
        <v>13.670000076293945</v>
      </c>
      <c r="L865">
        <f t="shared" ref="L865:L870" si="314">(K865*AI865+AJ865)</f>
        <v>2</v>
      </c>
      <c r="M865" s="1">
        <v>0.5</v>
      </c>
      <c r="N865">
        <f t="shared" ref="N865:N870" si="315">L865*(M865+1)*(M865+1)/(M865*M865+1)</f>
        <v>3.6</v>
      </c>
      <c r="O865" s="1">
        <v>39.682319641113281</v>
      </c>
      <c r="P865" s="1">
        <v>38.252933502197266</v>
      </c>
      <c r="Q865" s="1">
        <v>40.108219146728516</v>
      </c>
      <c r="R865" s="1">
        <v>410.31051635742187</v>
      </c>
      <c r="S865" s="1">
        <v>416.91403198242187</v>
      </c>
      <c r="T865" s="1">
        <v>20.295780181884766</v>
      </c>
      <c r="U865" s="1">
        <v>20.705780029296875</v>
      </c>
      <c r="V865" s="1">
        <v>28.176662445068359</v>
      </c>
      <c r="W865" s="1">
        <v>28.725521087646484</v>
      </c>
      <c r="X865" s="1">
        <v>600.4345703125</v>
      </c>
      <c r="Y865" s="1">
        <v>0.20675407350063324</v>
      </c>
      <c r="Z865" s="1">
        <v>0.2176358699798584</v>
      </c>
      <c r="AA865" s="1">
        <v>101.11759948730469</v>
      </c>
      <c r="AB865" s="1">
        <v>1.5954058170318604</v>
      </c>
      <c r="AC865" s="1">
        <v>-0.28149896860122681</v>
      </c>
      <c r="AD865" s="1">
        <v>1.6649702563881874E-2</v>
      </c>
      <c r="AE865" s="1">
        <v>3.1304953154176474E-3</v>
      </c>
      <c r="AF865" s="1">
        <v>2.8094390407204628E-2</v>
      </c>
      <c r="AG865" s="1">
        <v>3.9804098196327686E-3</v>
      </c>
      <c r="AH865" s="1">
        <v>0.66666668653488159</v>
      </c>
      <c r="AI865" s="1">
        <v>0</v>
      </c>
      <c r="AJ865" s="1">
        <v>2</v>
      </c>
      <c r="AK865" s="1">
        <v>0</v>
      </c>
      <c r="AL865" s="1">
        <v>1</v>
      </c>
      <c r="AM865" s="1">
        <v>0.18999999761581421</v>
      </c>
      <c r="AN865" s="1">
        <v>111115</v>
      </c>
      <c r="AO865">
        <f t="shared" ref="AO865:AO870" si="316">X865*0.000001/(K865*0.0001)</f>
        <v>0.43923523552406801</v>
      </c>
      <c r="AP865">
        <f t="shared" ref="AP865:AP870" si="317">(U865-T865)/(1000-U865)*AO865</f>
        <v>1.8389404927589314E-4</v>
      </c>
      <c r="AQ865">
        <f t="shared" ref="AQ865:AQ870" si="318">(P865+273.15)</f>
        <v>311.40293350219724</v>
      </c>
      <c r="AR865">
        <f t="shared" ref="AR865:AR870" si="319">(O865+273.15)</f>
        <v>312.83231964111326</v>
      </c>
      <c r="AS865">
        <f t="shared" ref="AS865:AS870" si="320">(Y865*AK865+Z865*AL865)*AM865</f>
        <v>4.1350814777288747E-2</v>
      </c>
      <c r="AT865">
        <f t="shared" ref="AT865:AT870" si="321">((AS865+0.00000010773*(AR865^4-AQ865^4))-AP865*44100)/(L865*0.92*2*29.3+0.00000043092*AQ865^3)</f>
        <v>8.8219447942846085E-2</v>
      </c>
      <c r="AU865">
        <f t="shared" ref="AU865:AU870" si="322">0.61365*EXP(17.502*J865/(240.97+J865))</f>
        <v>6.7813483136791577</v>
      </c>
      <c r="AV865">
        <f t="shared" ref="AV865:AV870" si="323">AU865*1000/AA865</f>
        <v>67.063976479490648</v>
      </c>
      <c r="AW865">
        <f t="shared" ref="AW865:AW870" si="324">(AV865-U865)</f>
        <v>46.358196450193773</v>
      </c>
      <c r="AX865">
        <f t="shared" ref="AX865:AX870" si="325">IF(D865,P865,(O865+P865)/2)</f>
        <v>38.252933502197266</v>
      </c>
      <c r="AY865">
        <f t="shared" ref="AY865:AY870" si="326">0.61365*EXP(17.502*AX865/(240.97+AX865))</f>
        <v>6.7490740632387531</v>
      </c>
      <c r="AZ865">
        <f t="shared" ref="AZ865:AZ870" si="327">IF(AW865&lt;&gt;0,(1000-(AV865+U865)/2)/AW865*AP865,0)</f>
        <v>3.7927247989600799E-3</v>
      </c>
      <c r="BA865">
        <f t="shared" ref="BA865:BA870" si="328">U865*AA865/1000</f>
        <v>2.0937187720746735</v>
      </c>
      <c r="BB865">
        <f t="shared" ref="BB865:BB870" si="329">(AY865-BA865)</f>
        <v>4.6553552911640796</v>
      </c>
      <c r="BC865">
        <f t="shared" ref="BC865:BC870" si="330">1/(1.6/F865+1.37/N865)</f>
        <v>2.3708120484228689E-3</v>
      </c>
      <c r="BD865">
        <f t="shared" ref="BD865:BD870" si="331">G865*AA865*0.001</f>
        <v>161.24786980506005</v>
      </c>
      <c r="BE865">
        <f t="shared" ref="BE865:BE870" si="332">G865/S865</f>
        <v>3.8249056142478204</v>
      </c>
      <c r="BF865">
        <f t="shared" ref="BF865:BF870" si="333">(1-AP865*AA865/AU865/F865)*100</f>
        <v>27.778042016249326</v>
      </c>
      <c r="BG865">
        <f t="shared" ref="BG865:BG870" si="334">(S865-E865/(N865/1.35))</f>
        <v>418.03046876381245</v>
      </c>
      <c r="BH865">
        <f t="shared" ref="BH865:BH870" si="335">E865*BF865/100/BG865</f>
        <v>-1.9783200915896985E-3</v>
      </c>
    </row>
    <row r="866" spans="1:60" x14ac:dyDescent="0.25">
      <c r="A866" s="1">
        <v>308</v>
      </c>
      <c r="B866" s="1" t="s">
        <v>928</v>
      </c>
      <c r="C866" s="1">
        <v>28727.499999877065</v>
      </c>
      <c r="D866" s="1">
        <v>1</v>
      </c>
      <c r="E866">
        <f t="shared" si="308"/>
        <v>-3.0429643349044784</v>
      </c>
      <c r="F866">
        <f t="shared" si="309"/>
        <v>3.9018353658602893E-3</v>
      </c>
      <c r="G866">
        <f t="shared" si="310"/>
        <v>1588.4150898932812</v>
      </c>
      <c r="H866">
        <f t="shared" si="311"/>
        <v>0.18836847393963124</v>
      </c>
      <c r="I866">
        <f t="shared" si="312"/>
        <v>4.6727475351134657</v>
      </c>
      <c r="J866">
        <f t="shared" si="313"/>
        <v>38.30595882331977</v>
      </c>
      <c r="K866" s="1">
        <v>13.670000076293945</v>
      </c>
      <c r="L866">
        <f t="shared" si="314"/>
        <v>2</v>
      </c>
      <c r="M866" s="1">
        <v>0.5</v>
      </c>
      <c r="N866">
        <f t="shared" si="315"/>
        <v>3.6</v>
      </c>
      <c r="O866" s="1">
        <v>39.683628082275391</v>
      </c>
      <c r="P866" s="1">
        <v>38.215320587158203</v>
      </c>
      <c r="Q866" s="1">
        <v>40.112777709960938</v>
      </c>
      <c r="R866" s="1">
        <v>410.22247314453125</v>
      </c>
      <c r="S866" s="1">
        <v>416.97161865234375</v>
      </c>
      <c r="T866" s="1">
        <v>20.305438995361328</v>
      </c>
      <c r="U866" s="1">
        <v>20.725412368774414</v>
      </c>
      <c r="V866" s="1">
        <v>28.189258575439453</v>
      </c>
      <c r="W866" s="1">
        <v>28.749429702758789</v>
      </c>
      <c r="X866" s="1">
        <v>600.42596435546875</v>
      </c>
      <c r="Y866" s="1">
        <v>0.11954005807638168</v>
      </c>
      <c r="Z866" s="1">
        <v>0.12583164870738983</v>
      </c>
      <c r="AA866" s="1">
        <v>101.11785888671875</v>
      </c>
      <c r="AB866" s="1">
        <v>1.5954058170318604</v>
      </c>
      <c r="AC866" s="1">
        <v>-0.28149896860122681</v>
      </c>
      <c r="AD866" s="1">
        <v>1.6649702563881874E-2</v>
      </c>
      <c r="AE866" s="1">
        <v>3.1304953154176474E-3</v>
      </c>
      <c r="AF866" s="1">
        <v>2.8094390407204628E-2</v>
      </c>
      <c r="AG866" s="1">
        <v>3.9804098196327686E-3</v>
      </c>
      <c r="AH866" s="1">
        <v>1</v>
      </c>
      <c r="AI866" s="1">
        <v>0</v>
      </c>
      <c r="AJ866" s="1">
        <v>2</v>
      </c>
      <c r="AK866" s="1">
        <v>0</v>
      </c>
      <c r="AL866" s="1">
        <v>1</v>
      </c>
      <c r="AM866" s="1">
        <v>0.18999999761581421</v>
      </c>
      <c r="AN866" s="1">
        <v>111115</v>
      </c>
      <c r="AO866">
        <f t="shared" si="316"/>
        <v>0.43922894001786233</v>
      </c>
      <c r="AP866">
        <f t="shared" si="317"/>
        <v>1.8836847393963123E-4</v>
      </c>
      <c r="AQ866">
        <f t="shared" si="318"/>
        <v>311.36532058715818</v>
      </c>
      <c r="AR866">
        <f t="shared" si="319"/>
        <v>312.83362808227537</v>
      </c>
      <c r="AS866">
        <f t="shared" si="320"/>
        <v>2.3908012954398039E-2</v>
      </c>
      <c r="AT866">
        <f t="shared" si="321"/>
        <v>9.0638236161569574E-2</v>
      </c>
      <c r="AU866">
        <f t="shared" si="322"/>
        <v>6.7684568583882525</v>
      </c>
      <c r="AV866">
        <f t="shared" si="323"/>
        <v>66.936315037790521</v>
      </c>
      <c r="AW866">
        <f t="shared" si="324"/>
        <v>46.210902669016107</v>
      </c>
      <c r="AX866">
        <f t="shared" si="325"/>
        <v>38.215320587158203</v>
      </c>
      <c r="AY866">
        <f t="shared" si="326"/>
        <v>6.7353543074744557</v>
      </c>
      <c r="AZ866">
        <f t="shared" si="327"/>
        <v>3.8976109668844685E-3</v>
      </c>
      <c r="BA866">
        <f t="shared" si="328"/>
        <v>2.0957093232747868</v>
      </c>
      <c r="BB866">
        <f t="shared" si="329"/>
        <v>4.639644984199669</v>
      </c>
      <c r="BC866">
        <f t="shared" si="330"/>
        <v>2.4363860382501396E-3</v>
      </c>
      <c r="BD866">
        <f t="shared" si="331"/>
        <v>160.61713291336349</v>
      </c>
      <c r="BE866">
        <f t="shared" si="332"/>
        <v>3.8094081679397123</v>
      </c>
      <c r="BF866">
        <f t="shared" si="333"/>
        <v>27.876386306890645</v>
      </c>
      <c r="BG866">
        <f t="shared" si="334"/>
        <v>418.11273027793294</v>
      </c>
      <c r="BH866">
        <f t="shared" si="335"/>
        <v>-2.0288033148739733E-3</v>
      </c>
    </row>
    <row r="867" spans="1:60" x14ac:dyDescent="0.25">
      <c r="A867" s="1">
        <v>309</v>
      </c>
      <c r="B867" s="1" t="s">
        <v>929</v>
      </c>
      <c r="C867" s="1">
        <v>28732.499999765307</v>
      </c>
      <c r="D867" s="1">
        <v>1</v>
      </c>
      <c r="E867">
        <f t="shared" si="308"/>
        <v>-3.1395050530430755</v>
      </c>
      <c r="F867">
        <f t="shared" si="309"/>
        <v>4.1169837098176702E-3</v>
      </c>
      <c r="G867">
        <f t="shared" si="310"/>
        <v>1561.9923495188798</v>
      </c>
      <c r="H867">
        <f t="shared" si="311"/>
        <v>0.19830748174329915</v>
      </c>
      <c r="I867">
        <f t="shared" si="312"/>
        <v>4.6626647441993958</v>
      </c>
      <c r="J867">
        <f t="shared" si="313"/>
        <v>38.28119013907024</v>
      </c>
      <c r="K867" s="1">
        <v>13.670000076293945</v>
      </c>
      <c r="L867">
        <f t="shared" si="314"/>
        <v>2</v>
      </c>
      <c r="M867" s="1">
        <v>0.5</v>
      </c>
      <c r="N867">
        <f t="shared" si="315"/>
        <v>3.6</v>
      </c>
      <c r="O867" s="1">
        <v>39.682460784912109</v>
      </c>
      <c r="P867" s="1">
        <v>38.191875457763672</v>
      </c>
      <c r="Q867" s="1">
        <v>40.105045318603516</v>
      </c>
      <c r="R867" s="1">
        <v>410.05426025390625</v>
      </c>
      <c r="S867" s="1">
        <v>417.0137939453125</v>
      </c>
      <c r="T867" s="1">
        <v>20.293523788452148</v>
      </c>
      <c r="U867" s="1">
        <v>20.735654830932617</v>
      </c>
      <c r="V867" s="1">
        <v>28.157403945922852</v>
      </c>
      <c r="W867" s="1">
        <v>28.76470947265625</v>
      </c>
      <c r="X867" s="1">
        <v>600.42193603515625</v>
      </c>
      <c r="Y867" s="1">
        <v>6.2452152371406555E-2</v>
      </c>
      <c r="Z867" s="1">
        <v>6.5739110112190247E-2</v>
      </c>
      <c r="AA867" s="1">
        <v>101.11724090576172</v>
      </c>
      <c r="AB867" s="1">
        <v>1.5954058170318604</v>
      </c>
      <c r="AC867" s="1">
        <v>-0.28149896860122681</v>
      </c>
      <c r="AD867" s="1">
        <v>1.6649702563881874E-2</v>
      </c>
      <c r="AE867" s="1">
        <v>3.1304953154176474E-3</v>
      </c>
      <c r="AF867" s="1">
        <v>2.8094390407204628E-2</v>
      </c>
      <c r="AG867" s="1">
        <v>3.9804098196327686E-3</v>
      </c>
      <c r="AH867" s="1">
        <v>1</v>
      </c>
      <c r="AI867" s="1">
        <v>0</v>
      </c>
      <c r="AJ867" s="1">
        <v>2</v>
      </c>
      <c r="AK867" s="1">
        <v>0</v>
      </c>
      <c r="AL867" s="1">
        <v>1</v>
      </c>
      <c r="AM867" s="1">
        <v>0.18999999761581421</v>
      </c>
      <c r="AN867" s="1">
        <v>111115</v>
      </c>
      <c r="AO867">
        <f t="shared" si="316"/>
        <v>0.4392259931851703</v>
      </c>
      <c r="AP867">
        <f t="shared" si="317"/>
        <v>1.9830748174329914E-4</v>
      </c>
      <c r="AQ867">
        <f t="shared" si="318"/>
        <v>311.34187545776365</v>
      </c>
      <c r="AR867">
        <f t="shared" si="319"/>
        <v>312.83246078491209</v>
      </c>
      <c r="AS867">
        <f t="shared" si="320"/>
        <v>1.2490430764581895E-2</v>
      </c>
      <c r="AT867">
        <f t="shared" si="321"/>
        <v>8.9314681306568722E-2</v>
      </c>
      <c r="AU867">
        <f t="shared" si="322"/>
        <v>6.759396949077531</v>
      </c>
      <c r="AV867">
        <f t="shared" si="323"/>
        <v>66.847126054171994</v>
      </c>
      <c r="AW867">
        <f t="shared" si="324"/>
        <v>46.111471223239377</v>
      </c>
      <c r="AX867">
        <f t="shared" si="325"/>
        <v>38.191875457763672</v>
      </c>
      <c r="AY867">
        <f t="shared" si="326"/>
        <v>6.7268146669843105</v>
      </c>
      <c r="AZ867">
        <f t="shared" si="327"/>
        <v>4.1122808783214913E-3</v>
      </c>
      <c r="BA867">
        <f t="shared" si="328"/>
        <v>2.0967322048781352</v>
      </c>
      <c r="BB867">
        <f t="shared" si="329"/>
        <v>4.6300824621061754</v>
      </c>
      <c r="BC867">
        <f t="shared" si="330"/>
        <v>2.5705976556357549E-3</v>
      </c>
      <c r="BD867">
        <f t="shared" si="331"/>
        <v>157.94435669925733</v>
      </c>
      <c r="BE867">
        <f t="shared" si="332"/>
        <v>3.7456611080920759</v>
      </c>
      <c r="BF867">
        <f t="shared" si="333"/>
        <v>27.942828496488779</v>
      </c>
      <c r="BG867">
        <f t="shared" si="334"/>
        <v>418.19110834020364</v>
      </c>
      <c r="BH867">
        <f t="shared" si="335"/>
        <v>-2.0977646227158865E-3</v>
      </c>
    </row>
    <row r="868" spans="1:60" x14ac:dyDescent="0.25">
      <c r="A868" s="1">
        <v>310</v>
      </c>
      <c r="B868" s="1" t="s">
        <v>930</v>
      </c>
      <c r="C868" s="1">
        <v>28737.499999653548</v>
      </c>
      <c r="D868" s="1">
        <v>1</v>
      </c>
      <c r="E868">
        <f t="shared" si="308"/>
        <v>-3.1085928979888098</v>
      </c>
      <c r="F868">
        <f t="shared" si="309"/>
        <v>4.1461338943623678E-3</v>
      </c>
      <c r="G868">
        <f t="shared" si="310"/>
        <v>1542.3184547065157</v>
      </c>
      <c r="H868">
        <f t="shared" si="311"/>
        <v>0.1995736473307653</v>
      </c>
      <c r="I868">
        <f t="shared" si="312"/>
        <v>4.6595308810349128</v>
      </c>
      <c r="J868">
        <f t="shared" si="313"/>
        <v>38.27286589174242</v>
      </c>
      <c r="K868" s="1">
        <v>13.670000076293945</v>
      </c>
      <c r="L868">
        <f t="shared" si="314"/>
        <v>2</v>
      </c>
      <c r="M868" s="1">
        <v>0.5</v>
      </c>
      <c r="N868">
        <f t="shared" si="315"/>
        <v>3.6</v>
      </c>
      <c r="O868" s="1">
        <v>39.679428100585938</v>
      </c>
      <c r="P868" s="1">
        <v>38.183448791503906</v>
      </c>
      <c r="Q868" s="1">
        <v>40.082046508789063</v>
      </c>
      <c r="R868" s="1">
        <v>410.16180419921875</v>
      </c>
      <c r="S868" s="1">
        <v>417.04983520507812</v>
      </c>
      <c r="T868" s="1">
        <v>20.291692733764648</v>
      </c>
      <c r="U868" s="1">
        <v>20.736652374267578</v>
      </c>
      <c r="V868" s="1">
        <v>28.156627655029297</v>
      </c>
      <c r="W868" s="1">
        <v>28.769390106201172</v>
      </c>
      <c r="X868" s="1">
        <v>600.4136962890625</v>
      </c>
      <c r="Y868" s="1">
        <v>5.5167920887470245E-2</v>
      </c>
      <c r="Z868" s="1">
        <v>5.8071494102478027E-2</v>
      </c>
      <c r="AA868" s="1">
        <v>101.11678314208984</v>
      </c>
      <c r="AB868" s="1">
        <v>1.5954058170318604</v>
      </c>
      <c r="AC868" s="1">
        <v>-0.28149896860122681</v>
      </c>
      <c r="AD868" s="1">
        <v>1.6649702563881874E-2</v>
      </c>
      <c r="AE868" s="1">
        <v>3.1304953154176474E-3</v>
      </c>
      <c r="AF868" s="1">
        <v>2.8094390407204628E-2</v>
      </c>
      <c r="AG868" s="1">
        <v>3.9804098196327686E-3</v>
      </c>
      <c r="AH868" s="1">
        <v>1</v>
      </c>
      <c r="AI868" s="1">
        <v>0</v>
      </c>
      <c r="AJ868" s="1">
        <v>2</v>
      </c>
      <c r="AK868" s="1">
        <v>0</v>
      </c>
      <c r="AL868" s="1">
        <v>1</v>
      </c>
      <c r="AM868" s="1">
        <v>0.18999999761581421</v>
      </c>
      <c r="AN868" s="1">
        <v>111115</v>
      </c>
      <c r="AO868">
        <f t="shared" si="316"/>
        <v>0.43921996557284565</v>
      </c>
      <c r="AP868">
        <f t="shared" si="317"/>
        <v>1.9957364733076531E-4</v>
      </c>
      <c r="AQ868">
        <f t="shared" si="318"/>
        <v>311.33344879150388</v>
      </c>
      <c r="AR868">
        <f t="shared" si="319"/>
        <v>312.82942810058591</v>
      </c>
      <c r="AS868">
        <f t="shared" si="320"/>
        <v>1.1033583741017594E-2</v>
      </c>
      <c r="AT868">
        <f t="shared" si="321"/>
        <v>8.9417100238516067E-2</v>
      </c>
      <c r="AU868">
        <f t="shared" si="322"/>
        <v>6.7563544622566303</v>
      </c>
      <c r="AV868">
        <f t="shared" si="323"/>
        <v>66.81733983529287</v>
      </c>
      <c r="AW868">
        <f t="shared" si="324"/>
        <v>46.080687461025292</v>
      </c>
      <c r="AX868">
        <f t="shared" si="325"/>
        <v>38.183448791503906</v>
      </c>
      <c r="AY868">
        <f t="shared" si="326"/>
        <v>6.7237476386835189</v>
      </c>
      <c r="AZ868">
        <f t="shared" si="327"/>
        <v>4.1413642691498056E-3</v>
      </c>
      <c r="BA868">
        <f t="shared" si="328"/>
        <v>2.0968235812217171</v>
      </c>
      <c r="BB868">
        <f t="shared" si="329"/>
        <v>4.6269240574618014</v>
      </c>
      <c r="BC868">
        <f t="shared" si="330"/>
        <v>2.5887807670656703E-3</v>
      </c>
      <c r="BD868">
        <f t="shared" si="331"/>
        <v>155.95428072060187</v>
      </c>
      <c r="BE868">
        <f t="shared" si="332"/>
        <v>3.6981634435800776</v>
      </c>
      <c r="BF868">
        <f t="shared" si="333"/>
        <v>27.960499963912987</v>
      </c>
      <c r="BG868">
        <f t="shared" si="334"/>
        <v>418.21555754182396</v>
      </c>
      <c r="BH868">
        <f t="shared" si="335"/>
        <v>-2.0783017284894765E-3</v>
      </c>
    </row>
    <row r="869" spans="1:60" x14ac:dyDescent="0.25">
      <c r="A869" s="1">
        <v>311</v>
      </c>
      <c r="B869" s="1" t="s">
        <v>931</v>
      </c>
      <c r="C869" s="1">
        <v>28742.999999530613</v>
      </c>
      <c r="D869" s="1">
        <v>1</v>
      </c>
      <c r="E869">
        <f t="shared" si="308"/>
        <v>-3.1075235583752296</v>
      </c>
      <c r="F869">
        <f t="shared" si="309"/>
        <v>4.159523745870578E-3</v>
      </c>
      <c r="G869">
        <f t="shared" si="310"/>
        <v>1538.2593773900612</v>
      </c>
      <c r="H869">
        <f t="shared" si="311"/>
        <v>0.20014842686915538</v>
      </c>
      <c r="I869">
        <f t="shared" si="312"/>
        <v>4.6579549403702778</v>
      </c>
      <c r="J869">
        <f t="shared" si="313"/>
        <v>38.268455627899485</v>
      </c>
      <c r="K869" s="1">
        <v>13.670000076293945</v>
      </c>
      <c r="L869">
        <f t="shared" si="314"/>
        <v>2</v>
      </c>
      <c r="M869" s="1">
        <v>0.5</v>
      </c>
      <c r="N869">
        <f t="shared" si="315"/>
        <v>3.6</v>
      </c>
      <c r="O869" s="1">
        <v>39.673103332519531</v>
      </c>
      <c r="P869" s="1">
        <v>38.179489135742188</v>
      </c>
      <c r="Q869" s="1">
        <v>40.075756072998047</v>
      </c>
      <c r="R869" s="1">
        <v>410.197998046875</v>
      </c>
      <c r="S869" s="1">
        <v>417.08294677734375</v>
      </c>
      <c r="T869" s="1">
        <v>20.290107727050781</v>
      </c>
      <c r="U869" s="1">
        <v>20.736343383789063</v>
      </c>
      <c r="V869" s="1">
        <v>28.161252975463867</v>
      </c>
      <c r="W869" s="1">
        <v>28.779880523681641</v>
      </c>
      <c r="X869" s="1">
        <v>600.4212646484375</v>
      </c>
      <c r="Y869" s="1">
        <v>6.9183297455310822E-2</v>
      </c>
      <c r="Z869" s="1">
        <v>7.2824522852897644E-2</v>
      </c>
      <c r="AA869" s="1">
        <v>101.1165771484375</v>
      </c>
      <c r="AB869" s="1">
        <v>1.5954058170318604</v>
      </c>
      <c r="AC869" s="1">
        <v>-0.28149896860122681</v>
      </c>
      <c r="AD869" s="1">
        <v>1.6649702563881874E-2</v>
      </c>
      <c r="AE869" s="1">
        <v>3.1304953154176474E-3</v>
      </c>
      <c r="AF869" s="1">
        <v>2.8094390407204628E-2</v>
      </c>
      <c r="AG869" s="1">
        <v>3.9804098196327686E-3</v>
      </c>
      <c r="AH869" s="1">
        <v>1</v>
      </c>
      <c r="AI869" s="1">
        <v>0</v>
      </c>
      <c r="AJ869" s="1">
        <v>2</v>
      </c>
      <c r="AK869" s="1">
        <v>0</v>
      </c>
      <c r="AL869" s="1">
        <v>1</v>
      </c>
      <c r="AM869" s="1">
        <v>0.18999999761581421</v>
      </c>
      <c r="AN869" s="1">
        <v>111115</v>
      </c>
      <c r="AO869">
        <f t="shared" si="316"/>
        <v>0.43922550204638827</v>
      </c>
      <c r="AP869">
        <f t="shared" si="317"/>
        <v>2.0014842686915537E-4</v>
      </c>
      <c r="AQ869">
        <f t="shared" si="318"/>
        <v>311.32948913574216</v>
      </c>
      <c r="AR869">
        <f t="shared" si="319"/>
        <v>312.82310333251951</v>
      </c>
      <c r="AS869">
        <f t="shared" si="320"/>
        <v>1.383665916842336E-2</v>
      </c>
      <c r="AT869">
        <f t="shared" si="321"/>
        <v>8.8966492157294463E-2</v>
      </c>
      <c r="AU869">
        <f t="shared" si="322"/>
        <v>6.7547430059136762</v>
      </c>
      <c r="AV869">
        <f t="shared" si="323"/>
        <v>66.801539336105321</v>
      </c>
      <c r="AW869">
        <f t="shared" si="324"/>
        <v>46.065195952316259</v>
      </c>
      <c r="AX869">
        <f t="shared" si="325"/>
        <v>38.179489135742188</v>
      </c>
      <c r="AY869">
        <f t="shared" si="326"/>
        <v>6.7223068737692753</v>
      </c>
      <c r="AZ869">
        <f t="shared" si="327"/>
        <v>4.1547232819403694E-3</v>
      </c>
      <c r="BA869">
        <f t="shared" si="328"/>
        <v>2.0967880655433984</v>
      </c>
      <c r="BB869">
        <f t="shared" si="329"/>
        <v>4.6255188082258769</v>
      </c>
      <c r="BC869">
        <f t="shared" si="330"/>
        <v>2.5971329166253783E-3</v>
      </c>
      <c r="BD869">
        <f t="shared" si="331"/>
        <v>155.54352300816956</v>
      </c>
      <c r="BE869">
        <f t="shared" si="332"/>
        <v>3.6881377895587955</v>
      </c>
      <c r="BF869">
        <f t="shared" si="333"/>
        <v>27.968559028986917</v>
      </c>
      <c r="BG869">
        <f t="shared" si="334"/>
        <v>418.24826811173443</v>
      </c>
      <c r="BH869">
        <f t="shared" si="335"/>
        <v>-2.078023095439726E-3</v>
      </c>
    </row>
    <row r="870" spans="1:60" x14ac:dyDescent="0.25">
      <c r="A870" s="1">
        <v>312</v>
      </c>
      <c r="B870" s="1" t="s">
        <v>932</v>
      </c>
      <c r="C870" s="1">
        <v>28747.999999418855</v>
      </c>
      <c r="D870" s="1">
        <v>1</v>
      </c>
      <c r="E870">
        <f t="shared" si="308"/>
        <v>-3.1355307093075346</v>
      </c>
      <c r="F870">
        <f t="shared" si="309"/>
        <v>4.1666931602560497E-3</v>
      </c>
      <c r="G870">
        <f t="shared" si="310"/>
        <v>1546.7035195575199</v>
      </c>
      <c r="H870">
        <f t="shared" si="311"/>
        <v>0.20041751190656545</v>
      </c>
      <c r="I870">
        <f t="shared" si="312"/>
        <v>4.6562316637981009</v>
      </c>
      <c r="J870">
        <f t="shared" si="313"/>
        <v>38.263769491277102</v>
      </c>
      <c r="K870" s="1">
        <v>13.670000076293945</v>
      </c>
      <c r="L870">
        <f t="shared" si="314"/>
        <v>2</v>
      </c>
      <c r="M870" s="1">
        <v>0.5</v>
      </c>
      <c r="N870">
        <f t="shared" si="315"/>
        <v>3.6</v>
      </c>
      <c r="O870" s="1">
        <v>39.669994354248047</v>
      </c>
      <c r="P870" s="1">
        <v>38.174716949462891</v>
      </c>
      <c r="Q870" s="1">
        <v>40.082164764404297</v>
      </c>
      <c r="R870" s="1">
        <v>410.16815185546875</v>
      </c>
      <c r="S870" s="1">
        <v>417.11666870117187</v>
      </c>
      <c r="T870" s="1">
        <v>20.28965950012207</v>
      </c>
      <c r="U870" s="1">
        <v>20.736499786376953</v>
      </c>
      <c r="V870" s="1">
        <v>28.165580749511719</v>
      </c>
      <c r="W870" s="1">
        <v>28.785455703735352</v>
      </c>
      <c r="X870" s="1">
        <v>600.41485595703125</v>
      </c>
      <c r="Y870" s="1">
        <v>7.50264972448349E-2</v>
      </c>
      <c r="Z870" s="1">
        <v>7.8975260257720947E-2</v>
      </c>
      <c r="AA870" s="1">
        <v>101.11636352539062</v>
      </c>
      <c r="AB870" s="1">
        <v>1.5954058170318604</v>
      </c>
      <c r="AC870" s="1">
        <v>-0.28149896860122681</v>
      </c>
      <c r="AD870" s="1">
        <v>1.6649702563881874E-2</v>
      </c>
      <c r="AE870" s="1">
        <v>3.1304953154176474E-3</v>
      </c>
      <c r="AF870" s="1">
        <v>2.8094390407204628E-2</v>
      </c>
      <c r="AG870" s="1">
        <v>3.9804098196327686E-3</v>
      </c>
      <c r="AH870" s="1">
        <v>1</v>
      </c>
      <c r="AI870" s="1">
        <v>0</v>
      </c>
      <c r="AJ870" s="1">
        <v>2</v>
      </c>
      <c r="AK870" s="1">
        <v>0</v>
      </c>
      <c r="AL870" s="1">
        <v>1</v>
      </c>
      <c r="AM870" s="1">
        <v>0.18999999761581421</v>
      </c>
      <c r="AN870" s="1">
        <v>111115</v>
      </c>
      <c r="AO870">
        <f t="shared" si="316"/>
        <v>0.43922081390346912</v>
      </c>
      <c r="AP870">
        <f t="shared" si="317"/>
        <v>2.0041751190656547E-4</v>
      </c>
      <c r="AQ870">
        <f t="shared" si="318"/>
        <v>311.32471694946287</v>
      </c>
      <c r="AR870">
        <f t="shared" si="319"/>
        <v>312.81999435424802</v>
      </c>
      <c r="AS870">
        <f t="shared" si="320"/>
        <v>1.5005299260675287E-2</v>
      </c>
      <c r="AT870">
        <f t="shared" si="321"/>
        <v>8.9052541814212224E-2</v>
      </c>
      <c r="AU870">
        <f t="shared" si="322"/>
        <v>6.753031114441578</v>
      </c>
      <c r="AV870">
        <f t="shared" si="323"/>
        <v>66.78475054876624</v>
      </c>
      <c r="AW870">
        <f t="shared" si="324"/>
        <v>46.048250762389287</v>
      </c>
      <c r="AX870">
        <f t="shared" si="325"/>
        <v>38.174716949462891</v>
      </c>
      <c r="AY870">
        <f t="shared" si="326"/>
        <v>6.720570816515389</v>
      </c>
      <c r="AZ870">
        <f t="shared" si="327"/>
        <v>4.161876143350402E-3</v>
      </c>
      <c r="BA870">
        <f t="shared" si="328"/>
        <v>2.0967994506434771</v>
      </c>
      <c r="BB870">
        <f t="shared" si="329"/>
        <v>4.623771365871912</v>
      </c>
      <c r="BC870">
        <f t="shared" si="330"/>
        <v>2.6016049399816494E-3</v>
      </c>
      <c r="BD870">
        <f t="shared" si="331"/>
        <v>156.39703534957934</v>
      </c>
      <c r="BE870">
        <f t="shared" si="332"/>
        <v>3.7080836984378576</v>
      </c>
      <c r="BF870">
        <f t="shared" si="333"/>
        <v>27.977724523935844</v>
      </c>
      <c r="BG870">
        <f t="shared" si="334"/>
        <v>418.29249271716219</v>
      </c>
      <c r="BH870">
        <f t="shared" si="335"/>
        <v>-2.0972170418718126E-3</v>
      </c>
    </row>
    <row r="871" spans="1:60" x14ac:dyDescent="0.25">
      <c r="A871" s="1" t="s">
        <v>9</v>
      </c>
      <c r="B871" s="1" t="s">
        <v>933</v>
      </c>
    </row>
    <row r="872" spans="1:60" x14ac:dyDescent="0.25">
      <c r="A872" s="1" t="s">
        <v>9</v>
      </c>
      <c r="B872" s="1" t="s">
        <v>934</v>
      </c>
    </row>
    <row r="873" spans="1:60" x14ac:dyDescent="0.25">
      <c r="A873" s="1" t="s">
        <v>9</v>
      </c>
      <c r="B873" s="1" t="s">
        <v>935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10-13-2020_localmang rvt 6400.a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Chieppa</dc:creator>
  <cp:lastModifiedBy>Jeff Chieppa</cp:lastModifiedBy>
  <dcterms:created xsi:type="dcterms:W3CDTF">2020-10-23T16:36:17Z</dcterms:created>
  <dcterms:modified xsi:type="dcterms:W3CDTF">2020-10-23T16:39:36Z</dcterms:modified>
</cp:coreProperties>
</file>