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kp\views\formulir\"/>
    </mc:Choice>
  </mc:AlternateContent>
  <bookViews>
    <workbookView xWindow="480" yWindow="225" windowWidth="11355" windowHeight="8070" tabRatio="364" activeTab="2"/>
  </bookViews>
  <sheets>
    <sheet name="PENGUKURAN" sheetId="5" r:id="rId1"/>
    <sheet name="PENILAIAN" sheetId="6" r:id="rId2"/>
    <sheet name="INDIKATOR" sheetId="7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F4" i="6" l="1"/>
  <c r="F10" i="6" s="1"/>
  <c r="F11" i="6" s="1"/>
  <c r="D72" i="7"/>
  <c r="D75" i="7" s="1"/>
  <c r="D74" i="7" s="1"/>
  <c r="D59" i="7"/>
  <c r="D62" i="7" s="1"/>
  <c r="D61" i="7" s="1"/>
  <c r="D47" i="7"/>
  <c r="D50" i="7" s="1"/>
  <c r="D49" i="7" s="1"/>
  <c r="D32" i="7"/>
  <c r="D35" i="7" s="1"/>
  <c r="D34" i="7" s="1"/>
  <c r="D14" i="7"/>
  <c r="D17" i="7" s="1"/>
  <c r="D16" i="7" s="1"/>
  <c r="E53" i="6"/>
  <c r="E52" i="6"/>
  <c r="P48" i="6"/>
  <c r="C48" i="6"/>
  <c r="P47" i="6"/>
  <c r="C47" i="6"/>
  <c r="P46" i="6"/>
  <c r="P45" i="6"/>
  <c r="P44" i="6"/>
  <c r="E43" i="6"/>
  <c r="P42" i="6"/>
  <c r="E42" i="6"/>
  <c r="P41" i="6"/>
  <c r="P40" i="6"/>
  <c r="P39" i="6"/>
  <c r="P38" i="6"/>
  <c r="G9" i="6"/>
  <c r="F8" i="6"/>
  <c r="G8" i="6" s="1"/>
  <c r="F7" i="6"/>
  <c r="G7" i="6" s="1"/>
  <c r="F6" i="6"/>
  <c r="G6" i="6" s="1"/>
  <c r="F5" i="6"/>
  <c r="G5" i="6" s="1"/>
  <c r="F3" i="6"/>
  <c r="I3" i="6" s="1"/>
  <c r="G11" i="6" l="1"/>
  <c r="F12" i="6"/>
  <c r="I12" i="6" s="1"/>
  <c r="I13" i="6" s="1"/>
  <c r="I14" i="6" s="1"/>
  <c r="G4" i="6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8" i="5"/>
</calcChain>
</file>

<file path=xl/sharedStrings.xml><?xml version="1.0" encoding="utf-8"?>
<sst xmlns="http://schemas.openxmlformats.org/spreadsheetml/2006/main" count="166" uniqueCount="121">
  <si>
    <t>NO</t>
  </si>
  <si>
    <t>TARGET</t>
  </si>
  <si>
    <t>AK</t>
  </si>
  <si>
    <t>PEGAWAI NEGERI SIPIL</t>
  </si>
  <si>
    <t>1. Unsur Utama</t>
  </si>
  <si>
    <t>PENILAIAN CAPAIAN SASARAN KERJA</t>
  </si>
  <si>
    <t>REALISASI</t>
  </si>
  <si>
    <t>I. Kegiatan Tugas  Jabatan</t>
  </si>
  <si>
    <t>PENGHITUNGAN</t>
  </si>
  <si>
    <t>NILAI CAPAIAN SKP</t>
  </si>
  <si>
    <t>Kuant/ Output</t>
  </si>
  <si>
    <t>Kual/Mutu</t>
  </si>
  <si>
    <t>Waktu</t>
  </si>
  <si>
    <t>Biaya</t>
  </si>
  <si>
    <t xml:space="preserve">Jangka Waktu Penilaian 02 Januari s.d. 31 Desember </t>
  </si>
  <si>
    <t xml:space="preserve">     4.</t>
  </si>
  <si>
    <t>UNSUR YANG DINILAI</t>
  </si>
  <si>
    <t>Jumlah</t>
  </si>
  <si>
    <t>6. TANGGAPAN PEJABAT PENILAI</t>
  </si>
  <si>
    <t xml:space="preserve">a. Sasaran Kerja Pegawai (SKP)             </t>
  </si>
  <si>
    <t>x</t>
  </si>
  <si>
    <t xml:space="preserve">    ATAS KEBERATAN</t>
  </si>
  <si>
    <t>b. Perilaku Kerja</t>
  </si>
  <si>
    <t>1. Orientasi Pelayanan</t>
  </si>
  <si>
    <t>2. Integritas</t>
  </si>
  <si>
    <t>3. Komitmen</t>
  </si>
  <si>
    <t>4. Disiplin</t>
  </si>
  <si>
    <t>5. Kerjasama</t>
  </si>
  <si>
    <t>6. Kepemimpinan</t>
  </si>
  <si>
    <t>-</t>
  </si>
  <si>
    <t>7. Jumlah</t>
  </si>
  <si>
    <t>Tanggal, ………………….</t>
  </si>
  <si>
    <t>8. Nilai rata – rata</t>
  </si>
  <si>
    <t>7. KEPUTUSAN ATASAN PEJABAT</t>
  </si>
  <si>
    <t>9. Nilai Perilaku Kerja</t>
  </si>
  <si>
    <t xml:space="preserve">    PENILAI ATAS KEBERATAN</t>
  </si>
  <si>
    <t>NILAI PRESTASI KERJA</t>
  </si>
  <si>
    <t>5. KEBERATAN DARI PEGAWAI NEGERI</t>
  </si>
  <si>
    <t xml:space="preserve">    SIPIL YANG DINILAI  (APABILA ADA)</t>
  </si>
  <si>
    <t>8.</t>
  </si>
  <si>
    <t>REKOMENDASI</t>
  </si>
  <si>
    <t>PENILAIAN PRESTASI KERJA</t>
  </si>
  <si>
    <t xml:space="preserve">DINAS PENDIDIKAN </t>
  </si>
  <si>
    <t>JANGKA WAKTU PENILAIAN</t>
  </si>
  <si>
    <t>SMP NEGERI 1 TANJUNGPINANG</t>
  </si>
  <si>
    <t>BULAN</t>
  </si>
  <si>
    <t>: 02 Januari s/d 31 Desember 2016</t>
  </si>
  <si>
    <t xml:space="preserve">     1.</t>
  </si>
  <si>
    <t>YANG DINILAI</t>
  </si>
  <si>
    <r>
      <t>a.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a m a</t>
    </r>
  </si>
  <si>
    <t>9. DIBUAT TANGGAL, 31 DESEMBER 2016</t>
  </si>
  <si>
    <r>
      <t>b.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N I P</t>
    </r>
  </si>
  <si>
    <t>PEJABAT PENILAI</t>
  </si>
  <si>
    <r>
      <t>c.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Pangkat, Golongan ruang, TMT</t>
    </r>
  </si>
  <si>
    <r>
      <t>d.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Jabatan/Pekerjaan</t>
    </r>
  </si>
  <si>
    <r>
      <t>e.</t>
    </r>
    <r>
      <rPr>
        <sz val="7"/>
        <rFont val="Times New Roman"/>
        <family val="1"/>
      </rPr>
      <t xml:space="preserve">      </t>
    </r>
    <r>
      <rPr>
        <sz val="11"/>
        <rFont val="Times New Roman"/>
        <family val="1"/>
      </rPr>
      <t>Unit Organisasi</t>
    </r>
  </si>
  <si>
    <t xml:space="preserve">     2.</t>
  </si>
  <si>
    <t>10.</t>
  </si>
  <si>
    <t>DITERIMA TANGGAL, 7 JANUARI 2017</t>
  </si>
  <si>
    <t>PEGAWAI NEGERI SIPIL YANG DINILAI</t>
  </si>
  <si>
    <t>11.DITERIMA TANGGAL, 11 JANUARI 2017</t>
  </si>
  <si>
    <t xml:space="preserve">     3.</t>
  </si>
  <si>
    <t>ATASAN PEJABAT PENILAI</t>
  </si>
  <si>
    <t>Dra. TATAT HADIYAT</t>
  </si>
  <si>
    <t>19641107 199103 2 003</t>
  </si>
  <si>
    <t>Penata Tk.I / IIId</t>
  </si>
  <si>
    <t>Ka. Seksi PMPTK Dikdas Disdik Kota Tanjungpinang</t>
  </si>
  <si>
    <t>Dinas Pendidikan  Kota Tanjungpinang</t>
  </si>
  <si>
    <t>ASPEK</t>
  </si>
  <si>
    <t>INDIKATOR</t>
  </si>
  <si>
    <t>SKOR</t>
  </si>
  <si>
    <t>1.</t>
  </si>
  <si>
    <t>Orientasi Pelayanan</t>
  </si>
  <si>
    <t>TOTAL SKOR</t>
  </si>
  <si>
    <t>SKOR MAKSIMUM</t>
  </si>
  <si>
    <t>NILAI ASPEK DAN SEBUTAN</t>
  </si>
  <si>
    <t>INDIKATOR PENILAIAN PRILAKU KERJA</t>
  </si>
  <si>
    <t>2.</t>
  </si>
  <si>
    <t>Integritas</t>
  </si>
  <si>
    <t>3.</t>
  </si>
  <si>
    <t>Komitmen</t>
  </si>
  <si>
    <t>4.</t>
  </si>
  <si>
    <t>Displin</t>
  </si>
  <si>
    <t>5.</t>
  </si>
  <si>
    <t>Kerjsama</t>
  </si>
  <si>
    <t>Guru bertingkah laku sopan dan ramah terhadap semua peserta didik, orang tua dan teman sejawat</t>
  </si>
  <si>
    <t>Guru ramah dalam berkomunikasi terhadap semua peserta didik, orang tua, dan teman sejawat</t>
  </si>
  <si>
    <t>Guru berpenampilan rapi dan sopan</t>
  </si>
  <si>
    <t>Guru melaksanakan pembelajaran sesuai dengan kebutauhan peserta didik</t>
  </si>
  <si>
    <t>Guru memberikan kesempatan kepada peserta didik untuk berpartisipasi dalam proses pembelajaran</t>
  </si>
  <si>
    <t>Guru memperlakukan semua peserta didik secara adil, memberikan perhatian dan bantuan sesuai kebutuhan masing-masing tanpa memperdulikaan faktor personal</t>
  </si>
  <si>
    <t>Guru mau membagi pengalamannya dengan koleganya, termasuk mengundang mereka untuk mengobservasi cara mengajar dan memberikan masukan</t>
  </si>
  <si>
    <t>Guru menyediakan layanan informasi terkait dengan perkembangan prestasi dan potensi peserta didik kepada orang tua</t>
  </si>
  <si>
    <t>Guru berprilaku baik dalam menjalankan profesinay sesuai dengan kode etik sebagai guru</t>
  </si>
  <si>
    <t>Guru memanfaatkan waktu luang secara produktif terkait dengan tugasnya</t>
  </si>
  <si>
    <t>Guru memberikan kontribusi positif terhadap peningkatan prestasi belajar peserta didik.</t>
  </si>
  <si>
    <t>Guru memberikan kontribusi positif terhadap pengembangan sekolah</t>
  </si>
  <si>
    <t>Guru bangga terhadap profesinya</t>
  </si>
  <si>
    <t>Guru konsisten antara perkataan dan perbuatan</t>
  </si>
  <si>
    <t>Guru bersungguh-sungguh dalam melaksanakan tugas jabatannya</t>
  </si>
  <si>
    <t>Guru bersedia menanggung segala resiko dari pekerjaann yang dilakukannya</t>
  </si>
  <si>
    <t>Guru bersedia memperbaiki kesalahan</t>
  </si>
  <si>
    <t>Guru memberikan teladan dalam bersikap, berprilaku, dan bertutur akata</t>
  </si>
  <si>
    <t>Guru melaksanakan prinsi-prinsip Pancasila sebagai dasar ideologi</t>
  </si>
  <si>
    <t>Guru menjunjung tinggi persatuan dan kesatuan NKRI</t>
  </si>
  <si>
    <t>Guru menunjukkan apresiasi terhadap keberagaman budaya, suku, ras dan agama</t>
  </si>
  <si>
    <t>Guru mengutamakan kepentingan tugas jabatan diatas kepentingan pribadi dan/golongan</t>
  </si>
  <si>
    <t>Guru bekerja keras untuk meningkatkan prestasi belajar peserta didik</t>
  </si>
  <si>
    <t>Guru bekerja keras tanpa diminta untuk kemajuan satuan pendidikan</t>
  </si>
  <si>
    <t>Guru melakukan tugas jabatannya dan menerima tanggungjawab lebih dari yang seharusnya diemban</t>
  </si>
  <si>
    <t>Guru melaksanakan tugas jabatan (menyusun, merencanakan, melaksanakan pembelajaran, menilai, dan membuat laporan) tepat waktu</t>
  </si>
  <si>
    <t>Guru melaksanakan proses pembelajaran tepat waktu sesuai dengan beben kerjanya</t>
  </si>
  <si>
    <t>Guru meminta izin dan memberi tahu lebih awal, dengan memberikan alasan dan bukti yang sah jika tidak dapat melaksanakan tugas jabatannya</t>
  </si>
  <si>
    <t>Guru menyelesaikan tugas lain diluar pelaksanaan pembelajaran dengan tepat waktu</t>
  </si>
  <si>
    <t>Guru memiliki rasa kebermilikan dan memelihara sarana dan prasarana sekolah untuk kepentingan pelaksanaan tugas</t>
  </si>
  <si>
    <t>Guru mengembangkan kerjasama dan membina kebersamaan dengan teman sejawat</t>
  </si>
  <si>
    <t>Guru menghormati dan menghargai teman sejawat sesuai dengan kondisi dan keberadaan masing-masing</t>
  </si>
  <si>
    <t>Guru mendiskusikan data dan informasi tentang kemajuan, kesulitand an potensi peserta didik baik dalam pertemuan formal maupun tidak formal kepada teman sejawat untuk kepentingan peserta didik</t>
  </si>
  <si>
    <t>Guru berkomunikasi dengan masyarakat sekitar untuk kemajuan sekolah, dna berperan serta secara aktif dalam kegiatan sosial dimasyarakat</t>
  </si>
  <si>
    <t>Guru bersedia menerima masukan dari peserta didik, orang tua, teman sejawat, untuk kemajuan prestasi belajar peserta didik, dan perkembangan sekolah</t>
  </si>
  <si>
    <t>Guru menerima dan melaksanakan keputusan yang telah disepakati terkait dengan bidang tugas jabatan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</si>
</sst>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ntique Olive Compact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sz val="7"/>
      <name val="Times New Roman"/>
      <family val="1"/>
    </font>
    <font>
      <b/>
      <u/>
      <sz val="12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0" xfId="0" quotePrefix="1" applyNumberFormat="1"/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4" xfId="0" applyFont="1" applyBorder="1" applyAlignment="1">
      <alignment horizontal="left" wrapText="1"/>
    </xf>
    <xf numFmtId="0" fontId="8" fillId="0" borderId="15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4" fontId="8" fillId="0" borderId="10" xfId="0" applyNumberFormat="1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9" fontId="8" fillId="0" borderId="17" xfId="0" applyNumberFormat="1" applyFont="1" applyBorder="1" applyAlignment="1">
      <alignment horizontal="center" vertical="center" wrapText="1"/>
    </xf>
    <xf numFmtId="2" fontId="10" fillId="0" borderId="18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1" fontId="8" fillId="2" borderId="21" xfId="0" applyNumberFormat="1" applyFont="1" applyFill="1" applyBorder="1" applyAlignment="1">
      <alignment horizontal="center" vertical="center" wrapText="1"/>
    </xf>
    <xf numFmtId="165" fontId="10" fillId="0" borderId="22" xfId="0" applyNumberFormat="1" applyFont="1" applyBorder="1" applyAlignment="1">
      <alignment horizontal="center" vertical="center"/>
    </xf>
    <xf numFmtId="165" fontId="10" fillId="0" borderId="23" xfId="0" applyNumberFormat="1" applyFont="1" applyBorder="1" applyAlignment="1">
      <alignment horizontal="center" vertical="center"/>
    </xf>
    <xf numFmtId="0" fontId="10" fillId="3" borderId="18" xfId="0" applyFont="1" applyFill="1" applyBorder="1" applyAlignment="1">
      <alignment wrapText="1"/>
    </xf>
    <xf numFmtId="0" fontId="9" fillId="0" borderId="19" xfId="0" applyFont="1" applyBorder="1" applyAlignment="1">
      <alignment vertical="top" wrapText="1"/>
    </xf>
    <xf numFmtId="0" fontId="0" fillId="0" borderId="0" xfId="0" applyBorder="1"/>
    <xf numFmtId="0" fontId="0" fillId="0" borderId="20" xfId="0" applyBorder="1"/>
    <xf numFmtId="0" fontId="8" fillId="0" borderId="15" xfId="0" applyFont="1" applyBorder="1" applyAlignment="1">
      <alignment horizontal="justify" vertical="center" wrapText="1"/>
    </xf>
    <xf numFmtId="0" fontId="8" fillId="2" borderId="21" xfId="0" quotePrefix="1" applyFont="1" applyFill="1" applyBorder="1" applyAlignment="1">
      <alignment horizontal="center" vertical="center" wrapText="1"/>
    </xf>
    <xf numFmtId="1" fontId="10" fillId="2" borderId="21" xfId="0" applyNumberFormat="1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2" fontId="10" fillId="2" borderId="21" xfId="0" applyNumberFormat="1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justify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9" fontId="8" fillId="0" borderId="18" xfId="0" applyNumberFormat="1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2" fontId="8" fillId="0" borderId="29" xfId="0" applyNumberFormat="1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165" fontId="8" fillId="0" borderId="31" xfId="0" applyNumberFormat="1" applyFont="1" applyBorder="1" applyAlignment="1">
      <alignment horizontal="center" vertical="center"/>
    </xf>
    <xf numFmtId="165" fontId="8" fillId="0" borderId="0" xfId="0" applyNumberFormat="1" applyFont="1" applyBorder="1" applyAlignment="1">
      <alignment vertical="center"/>
    </xf>
    <xf numFmtId="0" fontId="8" fillId="0" borderId="28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29" xfId="0" applyFont="1" applyBorder="1" applyAlignment="1">
      <alignment wrapText="1"/>
    </xf>
    <xf numFmtId="0" fontId="8" fillId="0" borderId="32" xfId="0" applyFont="1" applyBorder="1" applyAlignment="1">
      <alignment vertical="top" wrapText="1"/>
    </xf>
    <xf numFmtId="0" fontId="8" fillId="0" borderId="0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0" fillId="0" borderId="19" xfId="0" applyBorder="1"/>
    <xf numFmtId="0" fontId="9" fillId="0" borderId="19" xfId="0" applyFont="1" applyBorder="1" applyAlignment="1">
      <alignment horizontal="right" vertical="top" wrapText="1"/>
    </xf>
    <xf numFmtId="0" fontId="11" fillId="0" borderId="19" xfId="0" applyFont="1" applyBorder="1" applyAlignment="1">
      <alignment vertical="top" wrapText="1"/>
    </xf>
    <xf numFmtId="0" fontId="8" fillId="0" borderId="32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0" fillId="0" borderId="0" xfId="0" applyAlignment="1"/>
    <xf numFmtId="0" fontId="9" fillId="0" borderId="19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8" fillId="0" borderId="30" xfId="0" applyFont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8" fillId="0" borderId="18" xfId="0" applyFont="1" applyBorder="1" applyAlignment="1">
      <alignment vertical="top" wrapText="1"/>
    </xf>
    <xf numFmtId="0" fontId="11" fillId="0" borderId="24" xfId="0" applyFont="1" applyBorder="1" applyAlignment="1">
      <alignment vertical="top" wrapText="1"/>
    </xf>
    <xf numFmtId="0" fontId="0" fillId="0" borderId="25" xfId="0" applyBorder="1"/>
    <xf numFmtId="0" fontId="0" fillId="0" borderId="26" xfId="0" applyBorder="1"/>
    <xf numFmtId="0" fontId="11" fillId="0" borderId="0" xfId="0" applyFont="1" applyBorder="1" applyAlignment="1">
      <alignment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9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12" fillId="2" borderId="0" xfId="0" applyFont="1" applyFill="1" applyBorder="1"/>
    <xf numFmtId="0" fontId="0" fillId="2" borderId="0" xfId="0" applyFill="1" applyBorder="1"/>
    <xf numFmtId="0" fontId="13" fillId="0" borderId="0" xfId="0" applyFont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/>
    <xf numFmtId="0" fontId="10" fillId="0" borderId="0" xfId="0" applyFont="1" applyBorder="1"/>
    <xf numFmtId="0" fontId="11" fillId="0" borderId="0" xfId="0" applyFont="1"/>
    <xf numFmtId="0" fontId="9" fillId="0" borderId="28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center"/>
    </xf>
    <xf numFmtId="0" fontId="9" fillId="0" borderId="34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0" fontId="0" fillId="0" borderId="24" xfId="0" applyBorder="1"/>
    <xf numFmtId="0" fontId="9" fillId="0" borderId="32" xfId="0" applyFont="1" applyBorder="1" applyAlignment="1">
      <alignment horizontal="center" vertical="top" wrapText="1"/>
    </xf>
    <xf numFmtId="0" fontId="11" fillId="0" borderId="36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 wrapText="1"/>
    </xf>
    <xf numFmtId="0" fontId="0" fillId="0" borderId="3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8" fillId="0" borderId="13" xfId="0" applyFont="1" applyBorder="1"/>
    <xf numFmtId="0" fontId="8" fillId="0" borderId="0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15" fillId="0" borderId="0" xfId="0" applyFont="1" applyBorder="1" applyAlignment="1">
      <alignment horizontal="center" wrapText="1"/>
    </xf>
    <xf numFmtId="0" fontId="15" fillId="0" borderId="20" xfId="0" applyFont="1" applyBorder="1" applyAlignment="1">
      <alignment horizontal="center" wrapText="1"/>
    </xf>
    <xf numFmtId="0" fontId="9" fillId="0" borderId="30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left" vertical="center" wrapText="1"/>
    </xf>
    <xf numFmtId="0" fontId="11" fillId="0" borderId="39" xfId="0" applyFont="1" applyBorder="1" applyAlignment="1">
      <alignment horizontal="left" vertical="center" wrapText="1"/>
    </xf>
    <xf numFmtId="0" fontId="11" fillId="0" borderId="40" xfId="0" applyFont="1" applyBorder="1" applyAlignment="1">
      <alignment horizontal="left" vertical="center" wrapText="1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0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20" xfId="0" applyFont="1" applyBorder="1" applyAlignment="1">
      <alignment vertical="top" wrapText="1"/>
    </xf>
    <xf numFmtId="0" fontId="8" fillId="0" borderId="0" xfId="0" applyFont="1" applyBorder="1" applyAlignment="1">
      <alignment horizontal="left"/>
    </xf>
    <xf numFmtId="0" fontId="16" fillId="0" borderId="0" xfId="0" applyFont="1" applyBorder="1"/>
    <xf numFmtId="0" fontId="1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8" fillId="0" borderId="0" xfId="0" applyFont="1" applyAlignment="1">
      <alignment horizontal="left" indent="1"/>
    </xf>
    <xf numFmtId="0" fontId="10" fillId="0" borderId="0" xfId="0" applyFont="1" applyBorder="1" applyAlignment="1">
      <alignment vertical="top"/>
    </xf>
    <xf numFmtId="0" fontId="12" fillId="2" borderId="36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37" xfId="0" applyFont="1" applyFill="1" applyBorder="1" applyAlignment="1">
      <alignment horizontal="left" vertical="center"/>
    </xf>
    <xf numFmtId="0" fontId="12" fillId="2" borderId="38" xfId="0" applyFont="1" applyFill="1" applyBorder="1" applyAlignment="1">
      <alignment horizontal="left" vertical="center"/>
    </xf>
    <xf numFmtId="0" fontId="12" fillId="2" borderId="39" xfId="0" applyFont="1" applyFill="1" applyBorder="1" applyAlignment="1">
      <alignment horizontal="left" vertical="center"/>
    </xf>
    <xf numFmtId="0" fontId="12" fillId="2" borderId="4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4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42" xfId="0" applyFont="1" applyBorder="1" applyAlignment="1">
      <alignment vertical="top"/>
    </xf>
    <xf numFmtId="1" fontId="17" fillId="0" borderId="3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  <xf numFmtId="0" fontId="18" fillId="0" borderId="0" xfId="0" applyFont="1"/>
    <xf numFmtId="165" fontId="10" fillId="0" borderId="43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2" fillId="0" borderId="44" xfId="0" applyFont="1" applyBorder="1" applyAlignment="1">
      <alignment horizontal="left" vertical="top"/>
    </xf>
    <xf numFmtId="0" fontId="12" fillId="0" borderId="45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42" xfId="0" applyFont="1" applyBorder="1" applyAlignment="1">
      <alignment horizontal="left" vertical="top"/>
    </xf>
    <xf numFmtId="1" fontId="19" fillId="0" borderId="3" xfId="0" applyNumberFormat="1" applyFont="1" applyBorder="1" applyAlignment="1">
      <alignment horizontal="center" vertical="center"/>
    </xf>
    <xf numFmtId="1" fontId="19" fillId="0" borderId="4" xfId="0" applyNumberFormat="1" applyFont="1" applyBorder="1" applyAlignment="1">
      <alignment horizontal="center" vertical="center"/>
    </xf>
    <xf numFmtId="1" fontId="19" fillId="0" borderId="5" xfId="0" applyNumberFormat="1" applyFont="1" applyBorder="1" applyAlignment="1">
      <alignment horizontal="center" vertical="center"/>
    </xf>
    <xf numFmtId="0" fontId="1" fillId="4" borderId="46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26</xdr:row>
      <xdr:rowOff>0</xdr:rowOff>
    </xdr:from>
    <xdr:to>
      <xdr:col>15</xdr:col>
      <xdr:colOff>590550</xdr:colOff>
      <xdr:row>30</xdr:row>
      <xdr:rowOff>114300</xdr:rowOff>
    </xdr:to>
    <xdr:pic>
      <xdr:nvPicPr>
        <xdr:cNvPr id="4" name="Picture 1" descr="G:\logo\Government\lambang_garudaP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9324975"/>
          <a:ext cx="1114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15</xdr:row>
      <xdr:rowOff>142875</xdr:rowOff>
    </xdr:from>
    <xdr:ext cx="2676525" cy="655949"/>
    <xdr:sp macro="" textlink="">
      <xdr:nvSpPr>
        <xdr:cNvPr id="3" name="TextBox 2"/>
        <xdr:cNvSpPr txBox="1"/>
      </xdr:nvSpPr>
      <xdr:spPr>
        <a:xfrm>
          <a:off x="19050" y="441007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33</xdr:row>
      <xdr:rowOff>142875</xdr:rowOff>
    </xdr:from>
    <xdr:ext cx="2676525" cy="655949"/>
    <xdr:sp macro="" textlink="">
      <xdr:nvSpPr>
        <xdr:cNvPr id="4" name="TextBox 3"/>
        <xdr:cNvSpPr txBox="1"/>
      </xdr:nvSpPr>
      <xdr:spPr>
        <a:xfrm>
          <a:off x="19050" y="1018222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48</xdr:row>
      <xdr:rowOff>142875</xdr:rowOff>
    </xdr:from>
    <xdr:ext cx="2676525" cy="655949"/>
    <xdr:sp macro="" textlink="">
      <xdr:nvSpPr>
        <xdr:cNvPr id="5" name="TextBox 4"/>
        <xdr:cNvSpPr txBox="1"/>
      </xdr:nvSpPr>
      <xdr:spPr>
        <a:xfrm>
          <a:off x="19050" y="1604962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60</xdr:row>
      <xdr:rowOff>142875</xdr:rowOff>
    </xdr:from>
    <xdr:ext cx="2676525" cy="655949"/>
    <xdr:sp macro="" textlink="">
      <xdr:nvSpPr>
        <xdr:cNvPr id="6" name="TextBox 5"/>
        <xdr:cNvSpPr txBox="1"/>
      </xdr:nvSpPr>
      <xdr:spPr>
        <a:xfrm>
          <a:off x="19050" y="20412075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  <xdr:oneCellAnchor>
    <xdr:from>
      <xdr:col>0</xdr:col>
      <xdr:colOff>19050</xdr:colOff>
      <xdr:row>73</xdr:row>
      <xdr:rowOff>142875</xdr:rowOff>
    </xdr:from>
    <xdr:ext cx="2676525" cy="655949"/>
    <xdr:sp macro="" textlink="">
      <xdr:nvSpPr>
        <xdr:cNvPr id="7" name="TextBox 6"/>
        <xdr:cNvSpPr txBox="1"/>
      </xdr:nvSpPr>
      <xdr:spPr>
        <a:xfrm>
          <a:off x="19050" y="25698450"/>
          <a:ext cx="267652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id-ID" sz="1200"/>
            <a:t>                               Total Skor</a:t>
          </a:r>
        </a:p>
        <a:p>
          <a:r>
            <a:rPr lang="id-ID" sz="1200"/>
            <a:t>Nilai</a:t>
          </a:r>
          <a:r>
            <a:rPr lang="id-ID" sz="1200" baseline="0"/>
            <a:t> Aspek = -----------------------  X 100</a:t>
          </a:r>
        </a:p>
        <a:p>
          <a:r>
            <a:rPr lang="id-ID" sz="1200" baseline="0"/>
            <a:t>                            Skor maksimal</a:t>
          </a:r>
          <a:endParaRPr lang="id-ID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jang%20Nurjaman/Dropbox/Skripsi/Karno/Contoh%20SK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P"/>
      <sheetName val="Sheet1"/>
      <sheetName val="PENGUKURAN"/>
      <sheetName val="PENILAIAN"/>
      <sheetName val="Indikator P.Prilaku"/>
    </sheetNames>
    <sheetDataSet>
      <sheetData sheetId="0">
        <row r="5">
          <cell r="D5" t="str">
            <v>H. YAHYA, S.Pd</v>
          </cell>
          <cell r="I5" t="str">
            <v>AGUSTINA B, S.Pd.Ind</v>
          </cell>
        </row>
        <row r="6">
          <cell r="D6" t="str">
            <v>19700314 199512 1 004</v>
          </cell>
          <cell r="I6" t="str">
            <v>19650801 198903 2 013</v>
          </cell>
        </row>
        <row r="7">
          <cell r="D7" t="str">
            <v>Pembina / IVa</v>
          </cell>
          <cell r="I7" t="str">
            <v>Pembina  / IVa</v>
          </cell>
        </row>
        <row r="8">
          <cell r="D8" t="str">
            <v>Kepala Sekolah</v>
          </cell>
          <cell r="I8" t="str">
            <v>Guru</v>
          </cell>
        </row>
        <row r="9">
          <cell r="D9" t="str">
            <v>SMP Negeri 1 Tanjungpinang</v>
          </cell>
          <cell r="I9" t="str">
            <v>SMP Negeri 1 Tanjungpinang</v>
          </cell>
        </row>
      </sheetData>
      <sheetData sheetId="1"/>
      <sheetData sheetId="2">
        <row r="23">
          <cell r="R23">
            <v>78.555555555555557</v>
          </cell>
        </row>
      </sheetData>
      <sheetData sheetId="3"/>
      <sheetData sheetId="4">
        <row r="17">
          <cell r="C17">
            <v>87.5</v>
          </cell>
        </row>
        <row r="35">
          <cell r="C35">
            <v>80</v>
          </cell>
        </row>
        <row r="50">
          <cell r="C50">
            <v>85.714285714285708</v>
          </cell>
        </row>
        <row r="62">
          <cell r="C62">
            <v>80</v>
          </cell>
        </row>
        <row r="75">
          <cell r="C75">
            <v>83.333333333333343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3"/>
  <sheetViews>
    <sheetView topLeftCell="A3" zoomScale="110" zoomScaleNormal="110" workbookViewId="0">
      <selection activeCell="L10" sqref="L10"/>
    </sheetView>
  </sheetViews>
  <sheetFormatPr defaultRowHeight="12.75"/>
  <cols>
    <col min="1" max="1" width="5.7109375" customWidth="1"/>
    <col min="2" max="2" width="25" customWidth="1"/>
    <col min="3" max="3" width="6.42578125" customWidth="1"/>
    <col min="4" max="4" width="4.28515625" customWidth="1"/>
    <col min="5" max="5" width="6.140625" customWidth="1"/>
    <col min="6" max="6" width="7.28515625" customWidth="1"/>
    <col min="7" max="7" width="6" customWidth="1"/>
    <col min="8" max="8" width="6.28515625" customWidth="1"/>
    <col min="10" max="10" width="6.85546875" customWidth="1"/>
    <col min="11" max="11" width="3.85546875" customWidth="1"/>
    <col min="12" max="12" width="6.5703125" customWidth="1"/>
    <col min="14" max="14" width="5" customWidth="1"/>
    <col min="15" max="15" width="4.42578125" customWidth="1"/>
    <col min="16" max="16" width="8.42578125" customWidth="1"/>
    <col min="18" max="18" width="11.7109375" customWidth="1"/>
  </cols>
  <sheetData>
    <row r="1" spans="1:18">
      <c r="A1" s="7" t="s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21" t="s">
        <v>14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>
      <c r="A4" s="24" t="s">
        <v>0</v>
      </c>
      <c r="B4" s="8" t="s">
        <v>7</v>
      </c>
      <c r="C4" s="8" t="s">
        <v>2</v>
      </c>
      <c r="D4" s="10" t="s">
        <v>1</v>
      </c>
      <c r="E4" s="11"/>
      <c r="F4" s="11"/>
      <c r="G4" s="11"/>
      <c r="H4" s="11"/>
      <c r="I4" s="12"/>
      <c r="J4" s="13" t="s">
        <v>2</v>
      </c>
      <c r="K4" s="10" t="s">
        <v>6</v>
      </c>
      <c r="L4" s="15"/>
      <c r="M4" s="15"/>
      <c r="N4" s="15"/>
      <c r="O4" s="15"/>
      <c r="P4" s="16"/>
      <c r="Q4" s="17" t="s">
        <v>8</v>
      </c>
      <c r="R4" s="17" t="s">
        <v>9</v>
      </c>
    </row>
    <row r="5" spans="1:18">
      <c r="A5" s="25"/>
      <c r="B5" s="9"/>
      <c r="C5" s="9"/>
      <c r="D5" s="19" t="s">
        <v>10</v>
      </c>
      <c r="E5" s="20"/>
      <c r="F5" s="1" t="s">
        <v>11</v>
      </c>
      <c r="G5" s="19" t="s">
        <v>12</v>
      </c>
      <c r="H5" s="20"/>
      <c r="I5" s="1" t="s">
        <v>13</v>
      </c>
      <c r="J5" s="14"/>
      <c r="K5" s="19" t="s">
        <v>10</v>
      </c>
      <c r="L5" s="20"/>
      <c r="M5" s="1" t="s">
        <v>11</v>
      </c>
      <c r="N5" s="19" t="s">
        <v>12</v>
      </c>
      <c r="O5" s="20"/>
      <c r="P5" s="1" t="s">
        <v>13</v>
      </c>
      <c r="Q5" s="18"/>
      <c r="R5" s="18"/>
    </row>
    <row r="6" spans="1:18">
      <c r="A6" s="3">
        <v>1</v>
      </c>
      <c r="B6" s="2">
        <v>2</v>
      </c>
      <c r="C6" s="2">
        <v>3</v>
      </c>
      <c r="D6" s="22">
        <v>4</v>
      </c>
      <c r="E6" s="23"/>
      <c r="F6" s="2">
        <v>5</v>
      </c>
      <c r="G6" s="22">
        <v>6</v>
      </c>
      <c r="H6" s="23"/>
      <c r="I6" s="2">
        <v>7</v>
      </c>
      <c r="J6" s="2">
        <v>8</v>
      </c>
      <c r="K6" s="22">
        <v>9</v>
      </c>
      <c r="L6" s="23"/>
      <c r="M6" s="2">
        <v>10</v>
      </c>
      <c r="N6" s="22">
        <v>11</v>
      </c>
      <c r="O6" s="23"/>
      <c r="P6" s="2">
        <v>12</v>
      </c>
      <c r="Q6" s="2">
        <v>13</v>
      </c>
      <c r="R6" s="2">
        <v>14</v>
      </c>
    </row>
    <row r="7" spans="1:18">
      <c r="A7" s="4"/>
      <c r="B7" s="5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Q8" s="6" t="str">
        <f>IFERROR((IF((100-(N8/G8*100)),(((K8/D8*100)+(M8/F8*100)+(76-((((1.76*G8-N8)/G8)*100)-100)))),(((K8/D8*100)+(M8/F8*100)+(((1.76*G8-N8)/G8)*100))))),"")</f>
        <v/>
      </c>
      <c r="R8" t="str">
        <f>IFERROR(IF(I8="-",IF(P8="-",Q8/3,Q8/4),Q8/4),"")</f>
        <v/>
      </c>
    </row>
    <row r="9" spans="1:18">
      <c r="Q9" s="6" t="str">
        <f t="shared" ref="Q9:Q72" si="0">IFERROR((IF((100-(N9/G9*100)),(((K9/D9*100)+(M9/F9*100)+(76-((((1.76*G9-N9)/G9)*100)-100)))),(((K9/D9*100)+(M9/F9*100)+(((1.76*G9-N9)/G9)*100))))),"")</f>
        <v/>
      </c>
      <c r="R9" t="str">
        <f t="shared" ref="R9:R72" si="1">IFERROR(IF(I9="-",IF(P9="-",Q9/3,Q9/4),Q9/4),"")</f>
        <v/>
      </c>
    </row>
    <row r="10" spans="1:18">
      <c r="Q10" s="6" t="str">
        <f t="shared" si="0"/>
        <v/>
      </c>
      <c r="R10" t="str">
        <f t="shared" si="1"/>
        <v/>
      </c>
    </row>
    <row r="11" spans="1:18">
      <c r="Q11" s="6" t="str">
        <f t="shared" si="0"/>
        <v/>
      </c>
      <c r="R11" t="str">
        <f t="shared" si="1"/>
        <v/>
      </c>
    </row>
    <row r="12" spans="1:18">
      <c r="Q12" s="6" t="str">
        <f t="shared" si="0"/>
        <v/>
      </c>
      <c r="R12" t="str">
        <f t="shared" si="1"/>
        <v/>
      </c>
    </row>
    <row r="13" spans="1:18">
      <c r="Q13" s="6" t="str">
        <f t="shared" si="0"/>
        <v/>
      </c>
      <c r="R13" t="str">
        <f t="shared" si="1"/>
        <v/>
      </c>
    </row>
    <row r="14" spans="1:18">
      <c r="Q14" s="6" t="str">
        <f t="shared" si="0"/>
        <v/>
      </c>
      <c r="R14" t="str">
        <f t="shared" si="1"/>
        <v/>
      </c>
    </row>
    <row r="15" spans="1:18">
      <c r="Q15" s="6" t="str">
        <f t="shared" si="0"/>
        <v/>
      </c>
      <c r="R15" t="str">
        <f t="shared" si="1"/>
        <v/>
      </c>
    </row>
    <row r="16" spans="1:18">
      <c r="Q16" s="6" t="str">
        <f t="shared" si="0"/>
        <v/>
      </c>
      <c r="R16" t="str">
        <f t="shared" si="1"/>
        <v/>
      </c>
    </row>
    <row r="17" spans="17:18">
      <c r="Q17" s="6" t="str">
        <f t="shared" si="0"/>
        <v/>
      </c>
      <c r="R17" t="str">
        <f t="shared" si="1"/>
        <v/>
      </c>
    </row>
    <row r="18" spans="17:18">
      <c r="Q18" s="6" t="str">
        <f t="shared" si="0"/>
        <v/>
      </c>
      <c r="R18" t="str">
        <f t="shared" si="1"/>
        <v/>
      </c>
    </row>
    <row r="19" spans="17:18">
      <c r="Q19" s="6" t="str">
        <f t="shared" si="0"/>
        <v/>
      </c>
      <c r="R19" t="str">
        <f t="shared" si="1"/>
        <v/>
      </c>
    </row>
    <row r="20" spans="17:18">
      <c r="Q20" s="6" t="str">
        <f t="shared" si="0"/>
        <v/>
      </c>
      <c r="R20" t="str">
        <f t="shared" si="1"/>
        <v/>
      </c>
    </row>
    <row r="21" spans="17:18">
      <c r="Q21" s="6" t="str">
        <f t="shared" si="0"/>
        <v/>
      </c>
      <c r="R21" t="str">
        <f t="shared" si="1"/>
        <v/>
      </c>
    </row>
    <row r="22" spans="17:18">
      <c r="Q22" s="6" t="str">
        <f t="shared" si="0"/>
        <v/>
      </c>
      <c r="R22" t="str">
        <f t="shared" si="1"/>
        <v/>
      </c>
    </row>
    <row r="23" spans="17:18">
      <c r="Q23" s="6" t="str">
        <f t="shared" si="0"/>
        <v/>
      </c>
      <c r="R23" t="str">
        <f t="shared" si="1"/>
        <v/>
      </c>
    </row>
    <row r="24" spans="17:18">
      <c r="Q24" s="6" t="str">
        <f t="shared" si="0"/>
        <v/>
      </c>
      <c r="R24" t="str">
        <f t="shared" si="1"/>
        <v/>
      </c>
    </row>
    <row r="25" spans="17:18">
      <c r="Q25" s="6" t="str">
        <f t="shared" si="0"/>
        <v/>
      </c>
      <c r="R25" t="str">
        <f t="shared" si="1"/>
        <v/>
      </c>
    </row>
    <row r="26" spans="17:18">
      <c r="Q26" s="6" t="str">
        <f t="shared" si="0"/>
        <v/>
      </c>
      <c r="R26" t="str">
        <f t="shared" si="1"/>
        <v/>
      </c>
    </row>
    <row r="27" spans="17:18">
      <c r="Q27" s="6" t="str">
        <f t="shared" si="0"/>
        <v/>
      </c>
      <c r="R27" t="str">
        <f t="shared" si="1"/>
        <v/>
      </c>
    </row>
    <row r="28" spans="17:18">
      <c r="Q28" s="6" t="str">
        <f t="shared" si="0"/>
        <v/>
      </c>
      <c r="R28" t="str">
        <f t="shared" si="1"/>
        <v/>
      </c>
    </row>
    <row r="29" spans="17:18">
      <c r="Q29" s="6" t="str">
        <f t="shared" si="0"/>
        <v/>
      </c>
      <c r="R29" t="str">
        <f t="shared" si="1"/>
        <v/>
      </c>
    </row>
    <row r="30" spans="17:18">
      <c r="Q30" s="6" t="str">
        <f t="shared" si="0"/>
        <v/>
      </c>
      <c r="R30" t="str">
        <f t="shared" si="1"/>
        <v/>
      </c>
    </row>
    <row r="31" spans="17:18">
      <c r="Q31" s="6" t="str">
        <f t="shared" si="0"/>
        <v/>
      </c>
      <c r="R31" t="str">
        <f t="shared" si="1"/>
        <v/>
      </c>
    </row>
    <row r="32" spans="17:18">
      <c r="Q32" s="6" t="str">
        <f t="shared" si="0"/>
        <v/>
      </c>
      <c r="R32" t="str">
        <f t="shared" si="1"/>
        <v/>
      </c>
    </row>
    <row r="33" spans="17:18">
      <c r="Q33" s="6" t="str">
        <f t="shared" si="0"/>
        <v/>
      </c>
      <c r="R33" t="str">
        <f t="shared" si="1"/>
        <v/>
      </c>
    </row>
    <row r="34" spans="17:18">
      <c r="Q34" s="6" t="str">
        <f t="shared" si="0"/>
        <v/>
      </c>
      <c r="R34" t="str">
        <f t="shared" si="1"/>
        <v/>
      </c>
    </row>
    <row r="35" spans="17:18">
      <c r="Q35" s="6" t="str">
        <f t="shared" si="0"/>
        <v/>
      </c>
      <c r="R35" t="str">
        <f t="shared" si="1"/>
        <v/>
      </c>
    </row>
    <row r="36" spans="17:18">
      <c r="Q36" s="6" t="str">
        <f t="shared" si="0"/>
        <v/>
      </c>
      <c r="R36" t="str">
        <f t="shared" si="1"/>
        <v/>
      </c>
    </row>
    <row r="37" spans="17:18">
      <c r="Q37" s="6" t="str">
        <f t="shared" si="0"/>
        <v/>
      </c>
      <c r="R37" t="str">
        <f t="shared" si="1"/>
        <v/>
      </c>
    </row>
    <row r="38" spans="17:18">
      <c r="Q38" s="6" t="str">
        <f t="shared" si="0"/>
        <v/>
      </c>
      <c r="R38" t="str">
        <f t="shared" si="1"/>
        <v/>
      </c>
    </row>
    <row r="39" spans="17:18">
      <c r="Q39" s="6" t="str">
        <f t="shared" si="0"/>
        <v/>
      </c>
      <c r="R39" t="str">
        <f t="shared" si="1"/>
        <v/>
      </c>
    </row>
    <row r="40" spans="17:18">
      <c r="Q40" s="6" t="str">
        <f t="shared" si="0"/>
        <v/>
      </c>
      <c r="R40" t="str">
        <f t="shared" si="1"/>
        <v/>
      </c>
    </row>
    <row r="41" spans="17:18">
      <c r="Q41" s="6" t="str">
        <f t="shared" si="0"/>
        <v/>
      </c>
      <c r="R41" t="str">
        <f t="shared" si="1"/>
        <v/>
      </c>
    </row>
    <row r="42" spans="17:18">
      <c r="Q42" s="6" t="str">
        <f t="shared" si="0"/>
        <v/>
      </c>
      <c r="R42" t="str">
        <f t="shared" si="1"/>
        <v/>
      </c>
    </row>
    <row r="43" spans="17:18">
      <c r="Q43" s="6" t="str">
        <f t="shared" si="0"/>
        <v/>
      </c>
      <c r="R43" t="str">
        <f t="shared" si="1"/>
        <v/>
      </c>
    </row>
    <row r="44" spans="17:18">
      <c r="Q44" s="6" t="str">
        <f t="shared" si="0"/>
        <v/>
      </c>
      <c r="R44" t="str">
        <f t="shared" si="1"/>
        <v/>
      </c>
    </row>
    <row r="45" spans="17:18">
      <c r="Q45" s="6" t="str">
        <f t="shared" si="0"/>
        <v/>
      </c>
      <c r="R45" t="str">
        <f t="shared" si="1"/>
        <v/>
      </c>
    </row>
    <row r="46" spans="17:18">
      <c r="Q46" s="6" t="str">
        <f t="shared" si="0"/>
        <v/>
      </c>
      <c r="R46" t="str">
        <f t="shared" si="1"/>
        <v/>
      </c>
    </row>
    <row r="47" spans="17:18">
      <c r="Q47" s="6" t="str">
        <f t="shared" si="0"/>
        <v/>
      </c>
      <c r="R47" t="str">
        <f t="shared" si="1"/>
        <v/>
      </c>
    </row>
    <row r="48" spans="17:18">
      <c r="Q48" s="6" t="str">
        <f t="shared" si="0"/>
        <v/>
      </c>
      <c r="R48" t="str">
        <f t="shared" si="1"/>
        <v/>
      </c>
    </row>
    <row r="49" spans="17:18">
      <c r="Q49" s="6" t="str">
        <f t="shared" si="0"/>
        <v/>
      </c>
      <c r="R49" t="str">
        <f t="shared" si="1"/>
        <v/>
      </c>
    </row>
    <row r="50" spans="17:18">
      <c r="Q50" s="6" t="str">
        <f t="shared" si="0"/>
        <v/>
      </c>
      <c r="R50" t="str">
        <f t="shared" si="1"/>
        <v/>
      </c>
    </row>
    <row r="51" spans="17:18">
      <c r="Q51" s="6" t="str">
        <f t="shared" si="0"/>
        <v/>
      </c>
      <c r="R51" t="str">
        <f t="shared" si="1"/>
        <v/>
      </c>
    </row>
    <row r="52" spans="17:18">
      <c r="Q52" s="6" t="str">
        <f t="shared" si="0"/>
        <v/>
      </c>
      <c r="R52" t="str">
        <f t="shared" si="1"/>
        <v/>
      </c>
    </row>
    <row r="53" spans="17:18">
      <c r="Q53" s="6" t="str">
        <f t="shared" si="0"/>
        <v/>
      </c>
      <c r="R53" t="str">
        <f t="shared" si="1"/>
        <v/>
      </c>
    </row>
    <row r="54" spans="17:18">
      <c r="Q54" s="6" t="str">
        <f t="shared" si="0"/>
        <v/>
      </c>
      <c r="R54" t="str">
        <f t="shared" si="1"/>
        <v/>
      </c>
    </row>
    <row r="55" spans="17:18">
      <c r="Q55" s="6" t="str">
        <f t="shared" si="0"/>
        <v/>
      </c>
      <c r="R55" t="str">
        <f t="shared" si="1"/>
        <v/>
      </c>
    </row>
    <row r="56" spans="17:18">
      <c r="Q56" s="6" t="str">
        <f t="shared" si="0"/>
        <v/>
      </c>
      <c r="R56" t="str">
        <f t="shared" si="1"/>
        <v/>
      </c>
    </row>
    <row r="57" spans="17:18">
      <c r="Q57" s="6" t="str">
        <f t="shared" si="0"/>
        <v/>
      </c>
      <c r="R57" t="str">
        <f t="shared" si="1"/>
        <v/>
      </c>
    </row>
    <row r="58" spans="17:18">
      <c r="Q58" s="6" t="str">
        <f t="shared" si="0"/>
        <v/>
      </c>
      <c r="R58" t="str">
        <f t="shared" si="1"/>
        <v/>
      </c>
    </row>
    <row r="59" spans="17:18">
      <c r="Q59" s="6" t="str">
        <f t="shared" si="0"/>
        <v/>
      </c>
      <c r="R59" t="str">
        <f t="shared" si="1"/>
        <v/>
      </c>
    </row>
    <row r="60" spans="17:18">
      <c r="Q60" s="6" t="str">
        <f t="shared" si="0"/>
        <v/>
      </c>
      <c r="R60" t="str">
        <f t="shared" si="1"/>
        <v/>
      </c>
    </row>
    <row r="61" spans="17:18">
      <c r="Q61" s="6" t="str">
        <f t="shared" si="0"/>
        <v/>
      </c>
      <c r="R61" t="str">
        <f t="shared" si="1"/>
        <v/>
      </c>
    </row>
    <row r="62" spans="17:18">
      <c r="Q62" s="6" t="str">
        <f t="shared" si="0"/>
        <v/>
      </c>
      <c r="R62" t="str">
        <f t="shared" si="1"/>
        <v/>
      </c>
    </row>
    <row r="63" spans="17:18">
      <c r="Q63" s="6" t="str">
        <f t="shared" si="0"/>
        <v/>
      </c>
      <c r="R63" t="str">
        <f t="shared" si="1"/>
        <v/>
      </c>
    </row>
    <row r="64" spans="17:18">
      <c r="Q64" s="6" t="str">
        <f t="shared" si="0"/>
        <v/>
      </c>
      <c r="R64" t="str">
        <f t="shared" si="1"/>
        <v/>
      </c>
    </row>
    <row r="65" spans="17:18">
      <c r="Q65" s="6" t="str">
        <f t="shared" si="0"/>
        <v/>
      </c>
      <c r="R65" t="str">
        <f t="shared" si="1"/>
        <v/>
      </c>
    </row>
    <row r="66" spans="17:18">
      <c r="Q66" s="6" t="str">
        <f t="shared" si="0"/>
        <v/>
      </c>
      <c r="R66" t="str">
        <f t="shared" si="1"/>
        <v/>
      </c>
    </row>
    <row r="67" spans="17:18">
      <c r="Q67" s="6" t="str">
        <f t="shared" si="0"/>
        <v/>
      </c>
      <c r="R67" t="str">
        <f t="shared" si="1"/>
        <v/>
      </c>
    </row>
    <row r="68" spans="17:18">
      <c r="Q68" s="6" t="str">
        <f t="shared" si="0"/>
        <v/>
      </c>
      <c r="R68" t="str">
        <f t="shared" si="1"/>
        <v/>
      </c>
    </row>
    <row r="69" spans="17:18">
      <c r="Q69" s="6" t="str">
        <f t="shared" si="0"/>
        <v/>
      </c>
      <c r="R69" t="str">
        <f t="shared" si="1"/>
        <v/>
      </c>
    </row>
    <row r="70" spans="17:18">
      <c r="Q70" s="6" t="str">
        <f t="shared" si="0"/>
        <v/>
      </c>
      <c r="R70" t="str">
        <f t="shared" si="1"/>
        <v/>
      </c>
    </row>
    <row r="71" spans="17:18">
      <c r="Q71" s="6" t="str">
        <f t="shared" si="0"/>
        <v/>
      </c>
      <c r="R71" t="str">
        <f t="shared" si="1"/>
        <v/>
      </c>
    </row>
    <row r="72" spans="17:18">
      <c r="Q72" s="6" t="str">
        <f t="shared" si="0"/>
        <v/>
      </c>
      <c r="R72" t="str">
        <f t="shared" si="1"/>
        <v/>
      </c>
    </row>
    <row r="73" spans="17:18">
      <c r="Q73" s="6" t="str">
        <f t="shared" ref="Q73:Q136" si="2">IFERROR((IF((100-(N73/G73*100)),(((K73/D73*100)+(M73/F73*100)+(76-((((1.76*G73-N73)/G73)*100)-100)))),(((K73/D73*100)+(M73/F73*100)+(((1.76*G73-N73)/G73)*100))))),"")</f>
        <v/>
      </c>
      <c r="R73" t="str">
        <f t="shared" ref="R73:R136" si="3">IFERROR(IF(I73="-",IF(P73="-",Q73/3,Q73/4),Q73/4),"")</f>
        <v/>
      </c>
    </row>
    <row r="74" spans="17:18">
      <c r="Q74" s="6" t="str">
        <f t="shared" si="2"/>
        <v/>
      </c>
      <c r="R74" t="str">
        <f t="shared" si="3"/>
        <v/>
      </c>
    </row>
    <row r="75" spans="17:18">
      <c r="Q75" s="6" t="str">
        <f t="shared" si="2"/>
        <v/>
      </c>
      <c r="R75" t="str">
        <f t="shared" si="3"/>
        <v/>
      </c>
    </row>
    <row r="76" spans="17:18">
      <c r="Q76" s="6" t="str">
        <f t="shared" si="2"/>
        <v/>
      </c>
      <c r="R76" t="str">
        <f t="shared" si="3"/>
        <v/>
      </c>
    </row>
    <row r="77" spans="17:18">
      <c r="Q77" s="6" t="str">
        <f t="shared" si="2"/>
        <v/>
      </c>
      <c r="R77" t="str">
        <f t="shared" si="3"/>
        <v/>
      </c>
    </row>
    <row r="78" spans="17:18">
      <c r="Q78" s="6" t="str">
        <f t="shared" si="2"/>
        <v/>
      </c>
      <c r="R78" t="str">
        <f t="shared" si="3"/>
        <v/>
      </c>
    </row>
    <row r="79" spans="17:18">
      <c r="Q79" s="6" t="str">
        <f t="shared" si="2"/>
        <v/>
      </c>
      <c r="R79" t="str">
        <f t="shared" si="3"/>
        <v/>
      </c>
    </row>
    <row r="80" spans="17:18">
      <c r="Q80" s="6" t="str">
        <f t="shared" si="2"/>
        <v/>
      </c>
      <c r="R80" t="str">
        <f t="shared" si="3"/>
        <v/>
      </c>
    </row>
    <row r="81" spans="17:18">
      <c r="Q81" s="6" t="str">
        <f t="shared" si="2"/>
        <v/>
      </c>
      <c r="R81" t="str">
        <f t="shared" si="3"/>
        <v/>
      </c>
    </row>
    <row r="82" spans="17:18">
      <c r="Q82" s="6" t="str">
        <f t="shared" si="2"/>
        <v/>
      </c>
      <c r="R82" t="str">
        <f t="shared" si="3"/>
        <v/>
      </c>
    </row>
    <row r="83" spans="17:18">
      <c r="Q83" s="6" t="str">
        <f t="shared" si="2"/>
        <v/>
      </c>
      <c r="R83" t="str">
        <f t="shared" si="3"/>
        <v/>
      </c>
    </row>
    <row r="84" spans="17:18">
      <c r="Q84" s="6" t="str">
        <f t="shared" si="2"/>
        <v/>
      </c>
      <c r="R84" t="str">
        <f t="shared" si="3"/>
        <v/>
      </c>
    </row>
    <row r="85" spans="17:18">
      <c r="Q85" s="6" t="str">
        <f t="shared" si="2"/>
        <v/>
      </c>
      <c r="R85" t="str">
        <f t="shared" si="3"/>
        <v/>
      </c>
    </row>
    <row r="86" spans="17:18">
      <c r="Q86" s="6" t="str">
        <f t="shared" si="2"/>
        <v/>
      </c>
      <c r="R86" t="str">
        <f t="shared" si="3"/>
        <v/>
      </c>
    </row>
    <row r="87" spans="17:18">
      <c r="Q87" s="6" t="str">
        <f t="shared" si="2"/>
        <v/>
      </c>
      <c r="R87" t="str">
        <f t="shared" si="3"/>
        <v/>
      </c>
    </row>
    <row r="88" spans="17:18">
      <c r="Q88" s="6" t="str">
        <f t="shared" si="2"/>
        <v/>
      </c>
      <c r="R88" t="str">
        <f t="shared" si="3"/>
        <v/>
      </c>
    </row>
    <row r="89" spans="17:18">
      <c r="Q89" s="6" t="str">
        <f t="shared" si="2"/>
        <v/>
      </c>
      <c r="R89" t="str">
        <f t="shared" si="3"/>
        <v/>
      </c>
    </row>
    <row r="90" spans="17:18">
      <c r="Q90" s="6" t="str">
        <f t="shared" si="2"/>
        <v/>
      </c>
      <c r="R90" t="str">
        <f t="shared" si="3"/>
        <v/>
      </c>
    </row>
    <row r="91" spans="17:18">
      <c r="Q91" s="6" t="str">
        <f t="shared" si="2"/>
        <v/>
      </c>
      <c r="R91" t="str">
        <f t="shared" si="3"/>
        <v/>
      </c>
    </row>
    <row r="92" spans="17:18">
      <c r="Q92" s="6" t="str">
        <f t="shared" si="2"/>
        <v/>
      </c>
      <c r="R92" t="str">
        <f t="shared" si="3"/>
        <v/>
      </c>
    </row>
    <row r="93" spans="17:18">
      <c r="Q93" s="6" t="str">
        <f t="shared" si="2"/>
        <v/>
      </c>
      <c r="R93" t="str">
        <f t="shared" si="3"/>
        <v/>
      </c>
    </row>
    <row r="94" spans="17:18">
      <c r="Q94" s="6" t="str">
        <f t="shared" si="2"/>
        <v/>
      </c>
      <c r="R94" t="str">
        <f t="shared" si="3"/>
        <v/>
      </c>
    </row>
    <row r="95" spans="17:18">
      <c r="Q95" s="6" t="str">
        <f t="shared" si="2"/>
        <v/>
      </c>
      <c r="R95" t="str">
        <f t="shared" si="3"/>
        <v/>
      </c>
    </row>
    <row r="96" spans="17:18">
      <c r="Q96" s="6" t="str">
        <f t="shared" si="2"/>
        <v/>
      </c>
      <c r="R96" t="str">
        <f t="shared" si="3"/>
        <v/>
      </c>
    </row>
    <row r="97" spans="17:18">
      <c r="Q97" s="6" t="str">
        <f t="shared" si="2"/>
        <v/>
      </c>
      <c r="R97" t="str">
        <f t="shared" si="3"/>
        <v/>
      </c>
    </row>
    <row r="98" spans="17:18">
      <c r="Q98" s="6" t="str">
        <f t="shared" si="2"/>
        <v/>
      </c>
      <c r="R98" t="str">
        <f t="shared" si="3"/>
        <v/>
      </c>
    </row>
    <row r="99" spans="17:18">
      <c r="Q99" s="6" t="str">
        <f t="shared" si="2"/>
        <v/>
      </c>
      <c r="R99" t="str">
        <f t="shared" si="3"/>
        <v/>
      </c>
    </row>
    <row r="100" spans="17:18">
      <c r="Q100" s="6" t="str">
        <f t="shared" si="2"/>
        <v/>
      </c>
      <c r="R100" t="str">
        <f t="shared" si="3"/>
        <v/>
      </c>
    </row>
    <row r="101" spans="17:18">
      <c r="Q101" s="6" t="str">
        <f t="shared" si="2"/>
        <v/>
      </c>
      <c r="R101" t="str">
        <f t="shared" si="3"/>
        <v/>
      </c>
    </row>
    <row r="102" spans="17:18">
      <c r="Q102" s="6" t="str">
        <f t="shared" si="2"/>
        <v/>
      </c>
      <c r="R102" t="str">
        <f t="shared" si="3"/>
        <v/>
      </c>
    </row>
    <row r="103" spans="17:18">
      <c r="Q103" s="6" t="str">
        <f t="shared" si="2"/>
        <v/>
      </c>
      <c r="R103" t="str">
        <f t="shared" si="3"/>
        <v/>
      </c>
    </row>
    <row r="104" spans="17:18">
      <c r="Q104" s="6" t="str">
        <f t="shared" si="2"/>
        <v/>
      </c>
      <c r="R104" t="str">
        <f t="shared" si="3"/>
        <v/>
      </c>
    </row>
    <row r="105" spans="17:18">
      <c r="Q105" s="6" t="str">
        <f t="shared" si="2"/>
        <v/>
      </c>
      <c r="R105" t="str">
        <f t="shared" si="3"/>
        <v/>
      </c>
    </row>
    <row r="106" spans="17:18">
      <c r="Q106" s="6" t="str">
        <f t="shared" si="2"/>
        <v/>
      </c>
      <c r="R106" t="str">
        <f t="shared" si="3"/>
        <v/>
      </c>
    </row>
    <row r="107" spans="17:18">
      <c r="Q107" s="6" t="str">
        <f t="shared" si="2"/>
        <v/>
      </c>
      <c r="R107" t="str">
        <f t="shared" si="3"/>
        <v/>
      </c>
    </row>
    <row r="108" spans="17:18">
      <c r="Q108" s="6" t="str">
        <f t="shared" si="2"/>
        <v/>
      </c>
      <c r="R108" t="str">
        <f t="shared" si="3"/>
        <v/>
      </c>
    </row>
    <row r="109" spans="17:18">
      <c r="Q109" s="6" t="str">
        <f t="shared" si="2"/>
        <v/>
      </c>
      <c r="R109" t="str">
        <f t="shared" si="3"/>
        <v/>
      </c>
    </row>
    <row r="110" spans="17:18">
      <c r="Q110" s="6" t="str">
        <f t="shared" si="2"/>
        <v/>
      </c>
      <c r="R110" t="str">
        <f t="shared" si="3"/>
        <v/>
      </c>
    </row>
    <row r="111" spans="17:18">
      <c r="Q111" s="6" t="str">
        <f t="shared" si="2"/>
        <v/>
      </c>
      <c r="R111" t="str">
        <f t="shared" si="3"/>
        <v/>
      </c>
    </row>
    <row r="112" spans="17:18">
      <c r="Q112" s="6" t="str">
        <f t="shared" si="2"/>
        <v/>
      </c>
      <c r="R112" t="str">
        <f t="shared" si="3"/>
        <v/>
      </c>
    </row>
    <row r="113" spans="17:18">
      <c r="Q113" s="6" t="str">
        <f t="shared" si="2"/>
        <v/>
      </c>
      <c r="R113" t="str">
        <f t="shared" si="3"/>
        <v/>
      </c>
    </row>
    <row r="114" spans="17:18">
      <c r="Q114" s="6" t="str">
        <f t="shared" si="2"/>
        <v/>
      </c>
      <c r="R114" t="str">
        <f t="shared" si="3"/>
        <v/>
      </c>
    </row>
    <row r="115" spans="17:18">
      <c r="Q115" s="6" t="str">
        <f t="shared" si="2"/>
        <v/>
      </c>
      <c r="R115" t="str">
        <f t="shared" si="3"/>
        <v/>
      </c>
    </row>
    <row r="116" spans="17:18">
      <c r="Q116" s="6" t="str">
        <f t="shared" si="2"/>
        <v/>
      </c>
      <c r="R116" t="str">
        <f t="shared" si="3"/>
        <v/>
      </c>
    </row>
    <row r="117" spans="17:18">
      <c r="Q117" s="6" t="str">
        <f t="shared" si="2"/>
        <v/>
      </c>
      <c r="R117" t="str">
        <f t="shared" si="3"/>
        <v/>
      </c>
    </row>
    <row r="118" spans="17:18">
      <c r="Q118" s="6" t="str">
        <f t="shared" si="2"/>
        <v/>
      </c>
      <c r="R118" t="str">
        <f t="shared" si="3"/>
        <v/>
      </c>
    </row>
    <row r="119" spans="17:18">
      <c r="Q119" s="6" t="str">
        <f t="shared" si="2"/>
        <v/>
      </c>
      <c r="R119" t="str">
        <f t="shared" si="3"/>
        <v/>
      </c>
    </row>
    <row r="120" spans="17:18">
      <c r="Q120" s="6" t="str">
        <f t="shared" si="2"/>
        <v/>
      </c>
      <c r="R120" t="str">
        <f t="shared" si="3"/>
        <v/>
      </c>
    </row>
    <row r="121" spans="17:18">
      <c r="Q121" s="6" t="str">
        <f t="shared" si="2"/>
        <v/>
      </c>
      <c r="R121" t="str">
        <f t="shared" si="3"/>
        <v/>
      </c>
    </row>
    <row r="122" spans="17:18">
      <c r="Q122" s="6" t="str">
        <f t="shared" si="2"/>
        <v/>
      </c>
      <c r="R122" t="str">
        <f t="shared" si="3"/>
        <v/>
      </c>
    </row>
    <row r="123" spans="17:18">
      <c r="Q123" s="6" t="str">
        <f t="shared" si="2"/>
        <v/>
      </c>
      <c r="R123" t="str">
        <f t="shared" si="3"/>
        <v/>
      </c>
    </row>
    <row r="124" spans="17:18">
      <c r="Q124" s="6" t="str">
        <f t="shared" si="2"/>
        <v/>
      </c>
      <c r="R124" t="str">
        <f t="shared" si="3"/>
        <v/>
      </c>
    </row>
    <row r="125" spans="17:18">
      <c r="Q125" s="6" t="str">
        <f t="shared" si="2"/>
        <v/>
      </c>
      <c r="R125" t="str">
        <f t="shared" si="3"/>
        <v/>
      </c>
    </row>
    <row r="126" spans="17:18">
      <c r="Q126" s="6" t="str">
        <f t="shared" si="2"/>
        <v/>
      </c>
      <c r="R126" t="str">
        <f t="shared" si="3"/>
        <v/>
      </c>
    </row>
    <row r="127" spans="17:18">
      <c r="Q127" s="6" t="str">
        <f t="shared" si="2"/>
        <v/>
      </c>
      <c r="R127" t="str">
        <f t="shared" si="3"/>
        <v/>
      </c>
    </row>
    <row r="128" spans="17:18">
      <c r="Q128" s="6" t="str">
        <f t="shared" si="2"/>
        <v/>
      </c>
      <c r="R128" t="str">
        <f t="shared" si="3"/>
        <v/>
      </c>
    </row>
    <row r="129" spans="17:18">
      <c r="Q129" s="6" t="str">
        <f t="shared" si="2"/>
        <v/>
      </c>
      <c r="R129" t="str">
        <f t="shared" si="3"/>
        <v/>
      </c>
    </row>
    <row r="130" spans="17:18">
      <c r="Q130" s="6" t="str">
        <f t="shared" si="2"/>
        <v/>
      </c>
      <c r="R130" t="str">
        <f t="shared" si="3"/>
        <v/>
      </c>
    </row>
    <row r="131" spans="17:18">
      <c r="Q131" s="6" t="str">
        <f t="shared" si="2"/>
        <v/>
      </c>
      <c r="R131" t="str">
        <f t="shared" si="3"/>
        <v/>
      </c>
    </row>
    <row r="132" spans="17:18">
      <c r="Q132" s="6" t="str">
        <f t="shared" si="2"/>
        <v/>
      </c>
      <c r="R132" t="str">
        <f t="shared" si="3"/>
        <v/>
      </c>
    </row>
    <row r="133" spans="17:18">
      <c r="Q133" s="6" t="str">
        <f t="shared" si="2"/>
        <v/>
      </c>
      <c r="R133" t="str">
        <f t="shared" si="3"/>
        <v/>
      </c>
    </row>
    <row r="134" spans="17:18">
      <c r="Q134" s="6" t="str">
        <f t="shared" si="2"/>
        <v/>
      </c>
      <c r="R134" t="str">
        <f t="shared" si="3"/>
        <v/>
      </c>
    </row>
    <row r="135" spans="17:18">
      <c r="Q135" s="6" t="str">
        <f t="shared" si="2"/>
        <v/>
      </c>
      <c r="R135" t="str">
        <f t="shared" si="3"/>
        <v/>
      </c>
    </row>
    <row r="136" spans="17:18">
      <c r="Q136" s="6" t="str">
        <f t="shared" si="2"/>
        <v/>
      </c>
      <c r="R136" t="str">
        <f t="shared" si="3"/>
        <v/>
      </c>
    </row>
    <row r="137" spans="17:18">
      <c r="Q137" s="6" t="str">
        <f t="shared" ref="Q137:Q200" si="4">IFERROR((IF((100-(N137/G137*100)),(((K137/D137*100)+(M137/F137*100)+(76-((((1.76*G137-N137)/G137)*100)-100)))),(((K137/D137*100)+(M137/F137*100)+(((1.76*G137-N137)/G137)*100))))),"")</f>
        <v/>
      </c>
      <c r="R137" t="str">
        <f t="shared" ref="R137:R200" si="5">IFERROR(IF(I137="-",IF(P137="-",Q137/3,Q137/4),Q137/4),"")</f>
        <v/>
      </c>
    </row>
    <row r="138" spans="17:18">
      <c r="Q138" s="6" t="str">
        <f t="shared" si="4"/>
        <v/>
      </c>
      <c r="R138" t="str">
        <f t="shared" si="5"/>
        <v/>
      </c>
    </row>
    <row r="139" spans="17:18">
      <c r="Q139" s="6" t="str">
        <f t="shared" si="4"/>
        <v/>
      </c>
      <c r="R139" t="str">
        <f t="shared" si="5"/>
        <v/>
      </c>
    </row>
    <row r="140" spans="17:18">
      <c r="Q140" s="6" t="str">
        <f t="shared" si="4"/>
        <v/>
      </c>
      <c r="R140" t="str">
        <f t="shared" si="5"/>
        <v/>
      </c>
    </row>
    <row r="141" spans="17:18">
      <c r="Q141" s="6" t="str">
        <f t="shared" si="4"/>
        <v/>
      </c>
      <c r="R141" t="str">
        <f t="shared" si="5"/>
        <v/>
      </c>
    </row>
    <row r="142" spans="17:18">
      <c r="Q142" s="6" t="str">
        <f t="shared" si="4"/>
        <v/>
      </c>
      <c r="R142" t="str">
        <f t="shared" si="5"/>
        <v/>
      </c>
    </row>
    <row r="143" spans="17:18">
      <c r="Q143" s="6" t="str">
        <f t="shared" si="4"/>
        <v/>
      </c>
      <c r="R143" t="str">
        <f t="shared" si="5"/>
        <v/>
      </c>
    </row>
    <row r="144" spans="17:18">
      <c r="Q144" s="6" t="str">
        <f t="shared" si="4"/>
        <v/>
      </c>
      <c r="R144" t="str">
        <f t="shared" si="5"/>
        <v/>
      </c>
    </row>
    <row r="145" spans="17:18">
      <c r="Q145" s="6" t="str">
        <f t="shared" si="4"/>
        <v/>
      </c>
      <c r="R145" t="str">
        <f t="shared" si="5"/>
        <v/>
      </c>
    </row>
    <row r="146" spans="17:18">
      <c r="Q146" s="6" t="str">
        <f t="shared" si="4"/>
        <v/>
      </c>
      <c r="R146" t="str">
        <f t="shared" si="5"/>
        <v/>
      </c>
    </row>
    <row r="147" spans="17:18">
      <c r="Q147" s="6" t="str">
        <f t="shared" si="4"/>
        <v/>
      </c>
      <c r="R147" t="str">
        <f t="shared" si="5"/>
        <v/>
      </c>
    </row>
    <row r="148" spans="17:18">
      <c r="Q148" s="6" t="str">
        <f t="shared" si="4"/>
        <v/>
      </c>
      <c r="R148" t="str">
        <f t="shared" si="5"/>
        <v/>
      </c>
    </row>
    <row r="149" spans="17:18">
      <c r="Q149" s="6" t="str">
        <f t="shared" si="4"/>
        <v/>
      </c>
      <c r="R149" t="str">
        <f t="shared" si="5"/>
        <v/>
      </c>
    </row>
    <row r="150" spans="17:18">
      <c r="Q150" s="6" t="str">
        <f t="shared" si="4"/>
        <v/>
      </c>
      <c r="R150" t="str">
        <f t="shared" si="5"/>
        <v/>
      </c>
    </row>
    <row r="151" spans="17:18">
      <c r="Q151" s="6" t="str">
        <f t="shared" si="4"/>
        <v/>
      </c>
      <c r="R151" t="str">
        <f t="shared" si="5"/>
        <v/>
      </c>
    </row>
    <row r="152" spans="17:18">
      <c r="Q152" s="6" t="str">
        <f t="shared" si="4"/>
        <v/>
      </c>
      <c r="R152" t="str">
        <f t="shared" si="5"/>
        <v/>
      </c>
    </row>
    <row r="153" spans="17:18">
      <c r="Q153" s="6" t="str">
        <f t="shared" si="4"/>
        <v/>
      </c>
      <c r="R153" t="str">
        <f t="shared" si="5"/>
        <v/>
      </c>
    </row>
    <row r="154" spans="17:18">
      <c r="Q154" s="6" t="str">
        <f t="shared" si="4"/>
        <v/>
      </c>
      <c r="R154" t="str">
        <f t="shared" si="5"/>
        <v/>
      </c>
    </row>
    <row r="155" spans="17:18">
      <c r="Q155" s="6" t="str">
        <f t="shared" si="4"/>
        <v/>
      </c>
      <c r="R155" t="str">
        <f t="shared" si="5"/>
        <v/>
      </c>
    </row>
    <row r="156" spans="17:18">
      <c r="Q156" s="6" t="str">
        <f t="shared" si="4"/>
        <v/>
      </c>
      <c r="R156" t="str">
        <f t="shared" si="5"/>
        <v/>
      </c>
    </row>
    <row r="157" spans="17:18">
      <c r="Q157" s="6" t="str">
        <f t="shared" si="4"/>
        <v/>
      </c>
      <c r="R157" t="str">
        <f t="shared" si="5"/>
        <v/>
      </c>
    </row>
    <row r="158" spans="17:18">
      <c r="Q158" s="6" t="str">
        <f t="shared" si="4"/>
        <v/>
      </c>
      <c r="R158" t="str">
        <f t="shared" si="5"/>
        <v/>
      </c>
    </row>
    <row r="159" spans="17:18">
      <c r="Q159" s="6" t="str">
        <f t="shared" si="4"/>
        <v/>
      </c>
      <c r="R159" t="str">
        <f t="shared" si="5"/>
        <v/>
      </c>
    </row>
    <row r="160" spans="17:18">
      <c r="Q160" s="6" t="str">
        <f t="shared" si="4"/>
        <v/>
      </c>
      <c r="R160" t="str">
        <f t="shared" si="5"/>
        <v/>
      </c>
    </row>
    <row r="161" spans="17:18">
      <c r="Q161" s="6" t="str">
        <f t="shared" si="4"/>
        <v/>
      </c>
      <c r="R161" t="str">
        <f t="shared" si="5"/>
        <v/>
      </c>
    </row>
    <row r="162" spans="17:18">
      <c r="Q162" s="6" t="str">
        <f t="shared" si="4"/>
        <v/>
      </c>
      <c r="R162" t="str">
        <f t="shared" si="5"/>
        <v/>
      </c>
    </row>
    <row r="163" spans="17:18">
      <c r="Q163" s="6" t="str">
        <f t="shared" si="4"/>
        <v/>
      </c>
      <c r="R163" t="str">
        <f t="shared" si="5"/>
        <v/>
      </c>
    </row>
    <row r="164" spans="17:18">
      <c r="Q164" s="6" t="str">
        <f t="shared" si="4"/>
        <v/>
      </c>
      <c r="R164" t="str">
        <f t="shared" si="5"/>
        <v/>
      </c>
    </row>
    <row r="165" spans="17:18">
      <c r="Q165" s="6" t="str">
        <f t="shared" si="4"/>
        <v/>
      </c>
      <c r="R165" t="str">
        <f t="shared" si="5"/>
        <v/>
      </c>
    </row>
    <row r="166" spans="17:18">
      <c r="Q166" s="6" t="str">
        <f t="shared" si="4"/>
        <v/>
      </c>
      <c r="R166" t="str">
        <f t="shared" si="5"/>
        <v/>
      </c>
    </row>
    <row r="167" spans="17:18">
      <c r="Q167" s="6" t="str">
        <f t="shared" si="4"/>
        <v/>
      </c>
      <c r="R167" t="str">
        <f t="shared" si="5"/>
        <v/>
      </c>
    </row>
    <row r="168" spans="17:18">
      <c r="Q168" s="6" t="str">
        <f t="shared" si="4"/>
        <v/>
      </c>
      <c r="R168" t="str">
        <f t="shared" si="5"/>
        <v/>
      </c>
    </row>
    <row r="169" spans="17:18">
      <c r="Q169" s="6" t="str">
        <f t="shared" si="4"/>
        <v/>
      </c>
      <c r="R169" t="str">
        <f t="shared" si="5"/>
        <v/>
      </c>
    </row>
    <row r="170" spans="17:18">
      <c r="Q170" s="6" t="str">
        <f t="shared" si="4"/>
        <v/>
      </c>
      <c r="R170" t="str">
        <f t="shared" si="5"/>
        <v/>
      </c>
    </row>
    <row r="171" spans="17:18">
      <c r="Q171" s="6" t="str">
        <f t="shared" si="4"/>
        <v/>
      </c>
      <c r="R171" t="str">
        <f t="shared" si="5"/>
        <v/>
      </c>
    </row>
    <row r="172" spans="17:18">
      <c r="Q172" s="6" t="str">
        <f t="shared" si="4"/>
        <v/>
      </c>
      <c r="R172" t="str">
        <f t="shared" si="5"/>
        <v/>
      </c>
    </row>
    <row r="173" spans="17:18">
      <c r="Q173" s="6" t="str">
        <f t="shared" si="4"/>
        <v/>
      </c>
      <c r="R173" t="str">
        <f t="shared" si="5"/>
        <v/>
      </c>
    </row>
    <row r="174" spans="17:18">
      <c r="Q174" s="6" t="str">
        <f t="shared" si="4"/>
        <v/>
      </c>
      <c r="R174" t="str">
        <f t="shared" si="5"/>
        <v/>
      </c>
    </row>
    <row r="175" spans="17:18">
      <c r="Q175" s="6" t="str">
        <f t="shared" si="4"/>
        <v/>
      </c>
      <c r="R175" t="str">
        <f t="shared" si="5"/>
        <v/>
      </c>
    </row>
    <row r="176" spans="17:18">
      <c r="Q176" s="6" t="str">
        <f t="shared" si="4"/>
        <v/>
      </c>
      <c r="R176" t="str">
        <f t="shared" si="5"/>
        <v/>
      </c>
    </row>
    <row r="177" spans="17:18">
      <c r="Q177" s="6" t="str">
        <f t="shared" si="4"/>
        <v/>
      </c>
      <c r="R177" t="str">
        <f t="shared" si="5"/>
        <v/>
      </c>
    </row>
    <row r="178" spans="17:18">
      <c r="Q178" s="6" t="str">
        <f t="shared" si="4"/>
        <v/>
      </c>
      <c r="R178" t="str">
        <f t="shared" si="5"/>
        <v/>
      </c>
    </row>
    <row r="179" spans="17:18">
      <c r="Q179" s="6" t="str">
        <f t="shared" si="4"/>
        <v/>
      </c>
      <c r="R179" t="str">
        <f t="shared" si="5"/>
        <v/>
      </c>
    </row>
    <row r="180" spans="17:18">
      <c r="Q180" s="6" t="str">
        <f t="shared" si="4"/>
        <v/>
      </c>
      <c r="R180" t="str">
        <f t="shared" si="5"/>
        <v/>
      </c>
    </row>
    <row r="181" spans="17:18">
      <c r="Q181" s="6" t="str">
        <f t="shared" si="4"/>
        <v/>
      </c>
      <c r="R181" t="str">
        <f t="shared" si="5"/>
        <v/>
      </c>
    </row>
    <row r="182" spans="17:18">
      <c r="Q182" s="6" t="str">
        <f t="shared" si="4"/>
        <v/>
      </c>
      <c r="R182" t="str">
        <f t="shared" si="5"/>
        <v/>
      </c>
    </row>
    <row r="183" spans="17:18">
      <c r="Q183" s="6" t="str">
        <f t="shared" si="4"/>
        <v/>
      </c>
      <c r="R183" t="str">
        <f t="shared" si="5"/>
        <v/>
      </c>
    </row>
    <row r="184" spans="17:18">
      <c r="Q184" s="6" t="str">
        <f t="shared" si="4"/>
        <v/>
      </c>
      <c r="R184" t="str">
        <f t="shared" si="5"/>
        <v/>
      </c>
    </row>
    <row r="185" spans="17:18">
      <c r="Q185" s="6" t="str">
        <f t="shared" si="4"/>
        <v/>
      </c>
      <c r="R185" t="str">
        <f t="shared" si="5"/>
        <v/>
      </c>
    </row>
    <row r="186" spans="17:18">
      <c r="Q186" s="6" t="str">
        <f t="shared" si="4"/>
        <v/>
      </c>
      <c r="R186" t="str">
        <f t="shared" si="5"/>
        <v/>
      </c>
    </row>
    <row r="187" spans="17:18">
      <c r="Q187" s="6" t="str">
        <f t="shared" si="4"/>
        <v/>
      </c>
      <c r="R187" t="str">
        <f t="shared" si="5"/>
        <v/>
      </c>
    </row>
    <row r="188" spans="17:18">
      <c r="Q188" s="6" t="str">
        <f t="shared" si="4"/>
        <v/>
      </c>
      <c r="R188" t="str">
        <f t="shared" si="5"/>
        <v/>
      </c>
    </row>
    <row r="189" spans="17:18">
      <c r="Q189" s="6" t="str">
        <f t="shared" si="4"/>
        <v/>
      </c>
      <c r="R189" t="str">
        <f t="shared" si="5"/>
        <v/>
      </c>
    </row>
    <row r="190" spans="17:18">
      <c r="Q190" s="6" t="str">
        <f t="shared" si="4"/>
        <v/>
      </c>
      <c r="R190" t="str">
        <f t="shared" si="5"/>
        <v/>
      </c>
    </row>
    <row r="191" spans="17:18">
      <c r="Q191" s="6" t="str">
        <f t="shared" si="4"/>
        <v/>
      </c>
      <c r="R191" t="str">
        <f t="shared" si="5"/>
        <v/>
      </c>
    </row>
    <row r="192" spans="17:18">
      <c r="Q192" s="6" t="str">
        <f t="shared" si="4"/>
        <v/>
      </c>
      <c r="R192" t="str">
        <f t="shared" si="5"/>
        <v/>
      </c>
    </row>
    <row r="193" spans="17:18">
      <c r="Q193" s="6" t="str">
        <f t="shared" si="4"/>
        <v/>
      </c>
      <c r="R193" t="str">
        <f t="shared" si="5"/>
        <v/>
      </c>
    </row>
    <row r="194" spans="17:18">
      <c r="Q194" s="6" t="str">
        <f t="shared" si="4"/>
        <v/>
      </c>
      <c r="R194" t="str">
        <f t="shared" si="5"/>
        <v/>
      </c>
    </row>
    <row r="195" spans="17:18">
      <c r="Q195" s="6" t="str">
        <f t="shared" si="4"/>
        <v/>
      </c>
      <c r="R195" t="str">
        <f t="shared" si="5"/>
        <v/>
      </c>
    </row>
    <row r="196" spans="17:18">
      <c r="Q196" s="6" t="str">
        <f t="shared" si="4"/>
        <v/>
      </c>
      <c r="R196" t="str">
        <f t="shared" si="5"/>
        <v/>
      </c>
    </row>
    <row r="197" spans="17:18">
      <c r="Q197" s="6" t="str">
        <f t="shared" si="4"/>
        <v/>
      </c>
      <c r="R197" t="str">
        <f t="shared" si="5"/>
        <v/>
      </c>
    </row>
    <row r="198" spans="17:18">
      <c r="Q198" s="6" t="str">
        <f t="shared" si="4"/>
        <v/>
      </c>
      <c r="R198" t="str">
        <f t="shared" si="5"/>
        <v/>
      </c>
    </row>
    <row r="199" spans="17:18">
      <c r="Q199" s="6" t="str">
        <f t="shared" si="4"/>
        <v/>
      </c>
      <c r="R199" t="str">
        <f t="shared" si="5"/>
        <v/>
      </c>
    </row>
    <row r="200" spans="17:18">
      <c r="Q200" s="6" t="str">
        <f t="shared" si="4"/>
        <v/>
      </c>
      <c r="R200" t="str">
        <f t="shared" si="5"/>
        <v/>
      </c>
    </row>
    <row r="201" spans="17:18">
      <c r="Q201" s="6" t="str">
        <f t="shared" ref="Q201" si="6">IFERROR((IF((100-(N201/G201*100)),(((K201/D201*100)+(M201/F201*100)+(76-((((1.76*G201-N201)/G201)*100)-100)))),(((K201/D201*100)+(M201/F201*100)+(((1.76*G201-N201)/G201)*100))))),"")</f>
        <v/>
      </c>
      <c r="R201" t="str">
        <f t="shared" ref="R201" si="7">IFERROR(IF(I201="-",IF(P201="-",Q201/3,Q201/4),Q201/4),"")</f>
        <v/>
      </c>
    </row>
    <row r="202" spans="17:18">
      <c r="Q202" s="6"/>
    </row>
    <row r="203" spans="17:18">
      <c r="Q203" s="6"/>
    </row>
    <row r="204" spans="17:18">
      <c r="Q204" s="6"/>
    </row>
    <row r="205" spans="17:18">
      <c r="Q205" s="6"/>
    </row>
    <row r="206" spans="17:18">
      <c r="Q206" s="6"/>
    </row>
    <row r="207" spans="17:18">
      <c r="Q207" s="6"/>
    </row>
    <row r="208" spans="17:18">
      <c r="Q208" s="6"/>
    </row>
    <row r="209" spans="17:17">
      <c r="Q209" s="6"/>
    </row>
    <row r="210" spans="17:17">
      <c r="Q210" s="6"/>
    </row>
    <row r="211" spans="17:17">
      <c r="Q211" s="6"/>
    </row>
    <row r="212" spans="17:17">
      <c r="Q212" s="6"/>
    </row>
    <row r="213" spans="17:17">
      <c r="Q213" s="6"/>
    </row>
    <row r="214" spans="17:17">
      <c r="Q214" s="6"/>
    </row>
    <row r="215" spans="17:17">
      <c r="Q215" s="6"/>
    </row>
    <row r="216" spans="17:17">
      <c r="Q216" s="6"/>
    </row>
    <row r="217" spans="17:17">
      <c r="Q217" s="6"/>
    </row>
    <row r="218" spans="17:17">
      <c r="Q218" s="6"/>
    </row>
    <row r="219" spans="17:17">
      <c r="Q219" s="6"/>
    </row>
    <row r="220" spans="17:17">
      <c r="Q220" s="6"/>
    </row>
    <row r="221" spans="17:17">
      <c r="Q221" s="6"/>
    </row>
    <row r="222" spans="17:17">
      <c r="Q222" s="6"/>
    </row>
    <row r="223" spans="17:17">
      <c r="Q223" s="6"/>
    </row>
    <row r="224" spans="17:17">
      <c r="Q224" s="6"/>
    </row>
    <row r="225" spans="17:17">
      <c r="Q225" s="6"/>
    </row>
    <row r="226" spans="17:17">
      <c r="Q226" s="6"/>
    </row>
    <row r="227" spans="17:17">
      <c r="Q227" s="6"/>
    </row>
    <row r="228" spans="17:17">
      <c r="Q228" s="6"/>
    </row>
    <row r="229" spans="17:17">
      <c r="Q229" s="6"/>
    </row>
    <row r="230" spans="17:17">
      <c r="Q230" s="6"/>
    </row>
    <row r="231" spans="17:17">
      <c r="Q231" s="6"/>
    </row>
    <row r="232" spans="17:17">
      <c r="Q232" s="6"/>
    </row>
    <row r="233" spans="17:17">
      <c r="Q233" s="6"/>
    </row>
    <row r="234" spans="17:17">
      <c r="Q234" s="6"/>
    </row>
    <row r="235" spans="17:17">
      <c r="Q235" s="6"/>
    </row>
    <row r="236" spans="17:17">
      <c r="Q236" s="6"/>
    </row>
    <row r="237" spans="17:17">
      <c r="Q237" s="6"/>
    </row>
    <row r="238" spans="17:17">
      <c r="Q238" s="6"/>
    </row>
    <row r="239" spans="17:17">
      <c r="Q239" s="6"/>
    </row>
    <row r="240" spans="17:17">
      <c r="Q240" s="6"/>
    </row>
    <row r="241" spans="17:17">
      <c r="Q241" s="6"/>
    </row>
    <row r="242" spans="17:17">
      <c r="Q242" s="6"/>
    </row>
    <row r="243" spans="17:17">
      <c r="Q243" s="6"/>
    </row>
    <row r="244" spans="17:17">
      <c r="Q244" s="6"/>
    </row>
    <row r="245" spans="17:17">
      <c r="Q245" s="6"/>
    </row>
    <row r="246" spans="17:17">
      <c r="Q246" s="6"/>
    </row>
    <row r="247" spans="17:17">
      <c r="Q247" s="6"/>
    </row>
    <row r="248" spans="17:17">
      <c r="Q248" s="6"/>
    </row>
    <row r="249" spans="17:17">
      <c r="Q249" s="6"/>
    </row>
    <row r="250" spans="17:17">
      <c r="Q250" s="6"/>
    </row>
    <row r="251" spans="17:17">
      <c r="Q251" s="6"/>
    </row>
    <row r="252" spans="17:17">
      <c r="Q252" s="6"/>
    </row>
    <row r="253" spans="17:17">
      <c r="Q253" s="6"/>
    </row>
    <row r="254" spans="17:17">
      <c r="Q254" s="6"/>
    </row>
    <row r="255" spans="17:17">
      <c r="Q255" s="6"/>
    </row>
    <row r="256" spans="17:17">
      <c r="Q256" s="6"/>
    </row>
    <row r="257" spans="17:17">
      <c r="Q257" s="6"/>
    </row>
    <row r="258" spans="17:17">
      <c r="Q258" s="6"/>
    </row>
    <row r="259" spans="17:17">
      <c r="Q259" s="6"/>
    </row>
    <row r="260" spans="17:17">
      <c r="Q260" s="6"/>
    </row>
    <row r="261" spans="17:17">
      <c r="Q261" s="6"/>
    </row>
    <row r="262" spans="17:17">
      <c r="Q262" s="6"/>
    </row>
    <row r="263" spans="17:17">
      <c r="Q263" s="6"/>
    </row>
    <row r="264" spans="17:17">
      <c r="Q264" s="6"/>
    </row>
    <row r="265" spans="17:17">
      <c r="Q265" s="6"/>
    </row>
    <row r="266" spans="17:17">
      <c r="Q266" s="6"/>
    </row>
    <row r="267" spans="17:17">
      <c r="Q267" s="6"/>
    </row>
    <row r="268" spans="17:17">
      <c r="Q268" s="6"/>
    </row>
    <row r="269" spans="17:17">
      <c r="Q269" s="6"/>
    </row>
    <row r="270" spans="17:17">
      <c r="Q270" s="6"/>
    </row>
    <row r="271" spans="17:17">
      <c r="Q271" s="6"/>
    </row>
    <row r="272" spans="17:17">
      <c r="Q272" s="6"/>
    </row>
    <row r="273" spans="17:17">
      <c r="Q273" s="6"/>
    </row>
    <row r="274" spans="17:17">
      <c r="Q274" s="6"/>
    </row>
    <row r="275" spans="17:17">
      <c r="Q275" s="6"/>
    </row>
    <row r="276" spans="17:17">
      <c r="Q276" s="6"/>
    </row>
    <row r="277" spans="17:17">
      <c r="Q277" s="6"/>
    </row>
    <row r="278" spans="17:17">
      <c r="Q278" s="6"/>
    </row>
    <row r="279" spans="17:17">
      <c r="Q279" s="6"/>
    </row>
    <row r="280" spans="17:17">
      <c r="Q280" s="6"/>
    </row>
    <row r="281" spans="17:17">
      <c r="Q281" s="6"/>
    </row>
    <row r="282" spans="17:17">
      <c r="Q282" s="6"/>
    </row>
    <row r="283" spans="17:17">
      <c r="Q283" s="6"/>
    </row>
    <row r="284" spans="17:17">
      <c r="Q284" s="6"/>
    </row>
    <row r="285" spans="17:17">
      <c r="Q285" s="6"/>
    </row>
    <row r="286" spans="17:17">
      <c r="Q286" s="6"/>
    </row>
    <row r="287" spans="17:17">
      <c r="Q287" s="6"/>
    </row>
    <row r="288" spans="17:17">
      <c r="Q288" s="6"/>
    </row>
    <row r="289" spans="17:17">
      <c r="Q289" s="6"/>
    </row>
    <row r="290" spans="17:17">
      <c r="Q290" s="6"/>
    </row>
    <row r="291" spans="17:17">
      <c r="Q291" s="6"/>
    </row>
    <row r="292" spans="17:17">
      <c r="Q292" s="6"/>
    </row>
    <row r="293" spans="17:17">
      <c r="Q293" s="6"/>
    </row>
  </sheetData>
  <mergeCells count="19">
    <mergeCell ref="D6:E6"/>
    <mergeCell ref="G6:H6"/>
    <mergeCell ref="K6:L6"/>
    <mergeCell ref="A4:A5"/>
    <mergeCell ref="N6:O6"/>
    <mergeCell ref="A1:R1"/>
    <mergeCell ref="A2:R2"/>
    <mergeCell ref="B4:B5"/>
    <mergeCell ref="C4:C5"/>
    <mergeCell ref="D4:I4"/>
    <mergeCell ref="J4:J5"/>
    <mergeCell ref="K4:P4"/>
    <mergeCell ref="Q4:Q5"/>
    <mergeCell ref="R4:R5"/>
    <mergeCell ref="D5:E5"/>
    <mergeCell ref="G5:H5"/>
    <mergeCell ref="K5:L5"/>
    <mergeCell ref="A3:R3"/>
    <mergeCell ref="N5:O5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4"/>
  <sheetViews>
    <sheetView workbookViewId="0">
      <selection activeCell="F7" sqref="F7"/>
    </sheetView>
  </sheetViews>
  <sheetFormatPr defaultRowHeight="12.75"/>
  <cols>
    <col min="1" max="1" width="0.85546875" customWidth="1"/>
    <col min="2" max="2" width="4.7109375" customWidth="1"/>
    <col min="3" max="3" width="19.140625" customWidth="1"/>
    <col min="4" max="4" width="14.85546875" customWidth="1"/>
    <col min="5" max="5" width="13.7109375" customWidth="1"/>
    <col min="6" max="6" width="11.42578125" customWidth="1"/>
    <col min="7" max="7" width="4.42578125" customWidth="1"/>
    <col min="8" max="8" width="13.28515625" customWidth="1"/>
    <col min="9" max="9" width="15.28515625" customWidth="1"/>
    <col min="10" max="10" width="9.7109375" customWidth="1"/>
    <col min="11" max="11" width="4.7109375" customWidth="1"/>
    <col min="15" max="15" width="13.85546875" customWidth="1"/>
    <col min="20" max="20" width="11.7109375" customWidth="1"/>
    <col min="21" max="21" width="0.85546875" customWidth="1"/>
    <col min="257" max="257" width="0.85546875" customWidth="1"/>
    <col min="258" max="258" width="4.7109375" customWidth="1"/>
    <col min="259" max="259" width="19.140625" customWidth="1"/>
    <col min="260" max="260" width="14.85546875" customWidth="1"/>
    <col min="261" max="261" width="13.7109375" customWidth="1"/>
    <col min="262" max="262" width="11.42578125" customWidth="1"/>
    <col min="263" max="263" width="4.42578125" customWidth="1"/>
    <col min="264" max="264" width="13.28515625" customWidth="1"/>
    <col min="265" max="265" width="15.28515625" customWidth="1"/>
    <col min="266" max="266" width="9.7109375" customWidth="1"/>
    <col min="267" max="267" width="4.7109375" customWidth="1"/>
    <col min="271" max="271" width="13.85546875" customWidth="1"/>
    <col min="276" max="276" width="11.7109375" customWidth="1"/>
    <col min="277" max="277" width="0.85546875" customWidth="1"/>
    <col min="513" max="513" width="0.85546875" customWidth="1"/>
    <col min="514" max="514" width="4.7109375" customWidth="1"/>
    <col min="515" max="515" width="19.140625" customWidth="1"/>
    <col min="516" max="516" width="14.85546875" customWidth="1"/>
    <col min="517" max="517" width="13.7109375" customWidth="1"/>
    <col min="518" max="518" width="11.42578125" customWidth="1"/>
    <col min="519" max="519" width="4.42578125" customWidth="1"/>
    <col min="520" max="520" width="13.28515625" customWidth="1"/>
    <col min="521" max="521" width="15.28515625" customWidth="1"/>
    <col min="522" max="522" width="9.7109375" customWidth="1"/>
    <col min="523" max="523" width="4.7109375" customWidth="1"/>
    <col min="527" max="527" width="13.85546875" customWidth="1"/>
    <col min="532" max="532" width="11.7109375" customWidth="1"/>
    <col min="533" max="533" width="0.85546875" customWidth="1"/>
    <col min="769" max="769" width="0.85546875" customWidth="1"/>
    <col min="770" max="770" width="4.7109375" customWidth="1"/>
    <col min="771" max="771" width="19.140625" customWidth="1"/>
    <col min="772" max="772" width="14.85546875" customWidth="1"/>
    <col min="773" max="773" width="13.7109375" customWidth="1"/>
    <col min="774" max="774" width="11.42578125" customWidth="1"/>
    <col min="775" max="775" width="4.42578125" customWidth="1"/>
    <col min="776" max="776" width="13.28515625" customWidth="1"/>
    <col min="777" max="777" width="15.28515625" customWidth="1"/>
    <col min="778" max="778" width="9.7109375" customWidth="1"/>
    <col min="779" max="779" width="4.7109375" customWidth="1"/>
    <col min="783" max="783" width="13.85546875" customWidth="1"/>
    <col min="788" max="788" width="11.7109375" customWidth="1"/>
    <col min="789" max="789" width="0.85546875" customWidth="1"/>
    <col min="1025" max="1025" width="0.85546875" customWidth="1"/>
    <col min="1026" max="1026" width="4.7109375" customWidth="1"/>
    <col min="1027" max="1027" width="19.140625" customWidth="1"/>
    <col min="1028" max="1028" width="14.85546875" customWidth="1"/>
    <col min="1029" max="1029" width="13.7109375" customWidth="1"/>
    <col min="1030" max="1030" width="11.42578125" customWidth="1"/>
    <col min="1031" max="1031" width="4.42578125" customWidth="1"/>
    <col min="1032" max="1032" width="13.28515625" customWidth="1"/>
    <col min="1033" max="1033" width="15.28515625" customWidth="1"/>
    <col min="1034" max="1034" width="9.7109375" customWidth="1"/>
    <col min="1035" max="1035" width="4.7109375" customWidth="1"/>
    <col min="1039" max="1039" width="13.85546875" customWidth="1"/>
    <col min="1044" max="1044" width="11.7109375" customWidth="1"/>
    <col min="1045" max="1045" width="0.85546875" customWidth="1"/>
    <col min="1281" max="1281" width="0.85546875" customWidth="1"/>
    <col min="1282" max="1282" width="4.7109375" customWidth="1"/>
    <col min="1283" max="1283" width="19.140625" customWidth="1"/>
    <col min="1284" max="1284" width="14.85546875" customWidth="1"/>
    <col min="1285" max="1285" width="13.7109375" customWidth="1"/>
    <col min="1286" max="1286" width="11.42578125" customWidth="1"/>
    <col min="1287" max="1287" width="4.42578125" customWidth="1"/>
    <col min="1288" max="1288" width="13.28515625" customWidth="1"/>
    <col min="1289" max="1289" width="15.28515625" customWidth="1"/>
    <col min="1290" max="1290" width="9.7109375" customWidth="1"/>
    <col min="1291" max="1291" width="4.7109375" customWidth="1"/>
    <col min="1295" max="1295" width="13.85546875" customWidth="1"/>
    <col min="1300" max="1300" width="11.7109375" customWidth="1"/>
    <col min="1301" max="1301" width="0.85546875" customWidth="1"/>
    <col min="1537" max="1537" width="0.85546875" customWidth="1"/>
    <col min="1538" max="1538" width="4.7109375" customWidth="1"/>
    <col min="1539" max="1539" width="19.140625" customWidth="1"/>
    <col min="1540" max="1540" width="14.85546875" customWidth="1"/>
    <col min="1541" max="1541" width="13.7109375" customWidth="1"/>
    <col min="1542" max="1542" width="11.42578125" customWidth="1"/>
    <col min="1543" max="1543" width="4.42578125" customWidth="1"/>
    <col min="1544" max="1544" width="13.28515625" customWidth="1"/>
    <col min="1545" max="1545" width="15.28515625" customWidth="1"/>
    <col min="1546" max="1546" width="9.7109375" customWidth="1"/>
    <col min="1547" max="1547" width="4.7109375" customWidth="1"/>
    <col min="1551" max="1551" width="13.85546875" customWidth="1"/>
    <col min="1556" max="1556" width="11.7109375" customWidth="1"/>
    <col min="1557" max="1557" width="0.85546875" customWidth="1"/>
    <col min="1793" max="1793" width="0.85546875" customWidth="1"/>
    <col min="1794" max="1794" width="4.7109375" customWidth="1"/>
    <col min="1795" max="1795" width="19.140625" customWidth="1"/>
    <col min="1796" max="1796" width="14.85546875" customWidth="1"/>
    <col min="1797" max="1797" width="13.7109375" customWidth="1"/>
    <col min="1798" max="1798" width="11.42578125" customWidth="1"/>
    <col min="1799" max="1799" width="4.42578125" customWidth="1"/>
    <col min="1800" max="1800" width="13.28515625" customWidth="1"/>
    <col min="1801" max="1801" width="15.28515625" customWidth="1"/>
    <col min="1802" max="1802" width="9.7109375" customWidth="1"/>
    <col min="1803" max="1803" width="4.7109375" customWidth="1"/>
    <col min="1807" max="1807" width="13.85546875" customWidth="1"/>
    <col min="1812" max="1812" width="11.7109375" customWidth="1"/>
    <col min="1813" max="1813" width="0.85546875" customWidth="1"/>
    <col min="2049" max="2049" width="0.85546875" customWidth="1"/>
    <col min="2050" max="2050" width="4.7109375" customWidth="1"/>
    <col min="2051" max="2051" width="19.140625" customWidth="1"/>
    <col min="2052" max="2052" width="14.85546875" customWidth="1"/>
    <col min="2053" max="2053" width="13.7109375" customWidth="1"/>
    <col min="2054" max="2054" width="11.42578125" customWidth="1"/>
    <col min="2055" max="2055" width="4.42578125" customWidth="1"/>
    <col min="2056" max="2056" width="13.28515625" customWidth="1"/>
    <col min="2057" max="2057" width="15.28515625" customWidth="1"/>
    <col min="2058" max="2058" width="9.7109375" customWidth="1"/>
    <col min="2059" max="2059" width="4.7109375" customWidth="1"/>
    <col min="2063" max="2063" width="13.85546875" customWidth="1"/>
    <col min="2068" max="2068" width="11.7109375" customWidth="1"/>
    <col min="2069" max="2069" width="0.85546875" customWidth="1"/>
    <col min="2305" max="2305" width="0.85546875" customWidth="1"/>
    <col min="2306" max="2306" width="4.7109375" customWidth="1"/>
    <col min="2307" max="2307" width="19.140625" customWidth="1"/>
    <col min="2308" max="2308" width="14.85546875" customWidth="1"/>
    <col min="2309" max="2309" width="13.7109375" customWidth="1"/>
    <col min="2310" max="2310" width="11.42578125" customWidth="1"/>
    <col min="2311" max="2311" width="4.42578125" customWidth="1"/>
    <col min="2312" max="2312" width="13.28515625" customWidth="1"/>
    <col min="2313" max="2313" width="15.28515625" customWidth="1"/>
    <col min="2314" max="2314" width="9.7109375" customWidth="1"/>
    <col min="2315" max="2315" width="4.7109375" customWidth="1"/>
    <col min="2319" max="2319" width="13.85546875" customWidth="1"/>
    <col min="2324" max="2324" width="11.7109375" customWidth="1"/>
    <col min="2325" max="2325" width="0.85546875" customWidth="1"/>
    <col min="2561" max="2561" width="0.85546875" customWidth="1"/>
    <col min="2562" max="2562" width="4.7109375" customWidth="1"/>
    <col min="2563" max="2563" width="19.140625" customWidth="1"/>
    <col min="2564" max="2564" width="14.85546875" customWidth="1"/>
    <col min="2565" max="2565" width="13.7109375" customWidth="1"/>
    <col min="2566" max="2566" width="11.42578125" customWidth="1"/>
    <col min="2567" max="2567" width="4.42578125" customWidth="1"/>
    <col min="2568" max="2568" width="13.28515625" customWidth="1"/>
    <col min="2569" max="2569" width="15.28515625" customWidth="1"/>
    <col min="2570" max="2570" width="9.7109375" customWidth="1"/>
    <col min="2571" max="2571" width="4.7109375" customWidth="1"/>
    <col min="2575" max="2575" width="13.85546875" customWidth="1"/>
    <col min="2580" max="2580" width="11.7109375" customWidth="1"/>
    <col min="2581" max="2581" width="0.85546875" customWidth="1"/>
    <col min="2817" max="2817" width="0.85546875" customWidth="1"/>
    <col min="2818" max="2818" width="4.7109375" customWidth="1"/>
    <col min="2819" max="2819" width="19.140625" customWidth="1"/>
    <col min="2820" max="2820" width="14.85546875" customWidth="1"/>
    <col min="2821" max="2821" width="13.7109375" customWidth="1"/>
    <col min="2822" max="2822" width="11.42578125" customWidth="1"/>
    <col min="2823" max="2823" width="4.42578125" customWidth="1"/>
    <col min="2824" max="2824" width="13.28515625" customWidth="1"/>
    <col min="2825" max="2825" width="15.28515625" customWidth="1"/>
    <col min="2826" max="2826" width="9.7109375" customWidth="1"/>
    <col min="2827" max="2827" width="4.7109375" customWidth="1"/>
    <col min="2831" max="2831" width="13.85546875" customWidth="1"/>
    <col min="2836" max="2836" width="11.7109375" customWidth="1"/>
    <col min="2837" max="2837" width="0.85546875" customWidth="1"/>
    <col min="3073" max="3073" width="0.85546875" customWidth="1"/>
    <col min="3074" max="3074" width="4.7109375" customWidth="1"/>
    <col min="3075" max="3075" width="19.140625" customWidth="1"/>
    <col min="3076" max="3076" width="14.85546875" customWidth="1"/>
    <col min="3077" max="3077" width="13.7109375" customWidth="1"/>
    <col min="3078" max="3078" width="11.42578125" customWidth="1"/>
    <col min="3079" max="3079" width="4.42578125" customWidth="1"/>
    <col min="3080" max="3080" width="13.28515625" customWidth="1"/>
    <col min="3081" max="3081" width="15.28515625" customWidth="1"/>
    <col min="3082" max="3082" width="9.7109375" customWidth="1"/>
    <col min="3083" max="3083" width="4.7109375" customWidth="1"/>
    <col min="3087" max="3087" width="13.85546875" customWidth="1"/>
    <col min="3092" max="3092" width="11.7109375" customWidth="1"/>
    <col min="3093" max="3093" width="0.85546875" customWidth="1"/>
    <col min="3329" max="3329" width="0.85546875" customWidth="1"/>
    <col min="3330" max="3330" width="4.7109375" customWidth="1"/>
    <col min="3331" max="3331" width="19.140625" customWidth="1"/>
    <col min="3332" max="3332" width="14.85546875" customWidth="1"/>
    <col min="3333" max="3333" width="13.7109375" customWidth="1"/>
    <col min="3334" max="3334" width="11.42578125" customWidth="1"/>
    <col min="3335" max="3335" width="4.42578125" customWidth="1"/>
    <col min="3336" max="3336" width="13.28515625" customWidth="1"/>
    <col min="3337" max="3337" width="15.28515625" customWidth="1"/>
    <col min="3338" max="3338" width="9.7109375" customWidth="1"/>
    <col min="3339" max="3339" width="4.7109375" customWidth="1"/>
    <col min="3343" max="3343" width="13.85546875" customWidth="1"/>
    <col min="3348" max="3348" width="11.7109375" customWidth="1"/>
    <col min="3349" max="3349" width="0.85546875" customWidth="1"/>
    <col min="3585" max="3585" width="0.85546875" customWidth="1"/>
    <col min="3586" max="3586" width="4.7109375" customWidth="1"/>
    <col min="3587" max="3587" width="19.140625" customWidth="1"/>
    <col min="3588" max="3588" width="14.85546875" customWidth="1"/>
    <col min="3589" max="3589" width="13.7109375" customWidth="1"/>
    <col min="3590" max="3590" width="11.42578125" customWidth="1"/>
    <col min="3591" max="3591" width="4.42578125" customWidth="1"/>
    <col min="3592" max="3592" width="13.28515625" customWidth="1"/>
    <col min="3593" max="3593" width="15.28515625" customWidth="1"/>
    <col min="3594" max="3594" width="9.7109375" customWidth="1"/>
    <col min="3595" max="3595" width="4.7109375" customWidth="1"/>
    <col min="3599" max="3599" width="13.85546875" customWidth="1"/>
    <col min="3604" max="3604" width="11.7109375" customWidth="1"/>
    <col min="3605" max="3605" width="0.85546875" customWidth="1"/>
    <col min="3841" max="3841" width="0.85546875" customWidth="1"/>
    <col min="3842" max="3842" width="4.7109375" customWidth="1"/>
    <col min="3843" max="3843" width="19.140625" customWidth="1"/>
    <col min="3844" max="3844" width="14.85546875" customWidth="1"/>
    <col min="3845" max="3845" width="13.7109375" customWidth="1"/>
    <col min="3846" max="3846" width="11.42578125" customWidth="1"/>
    <col min="3847" max="3847" width="4.42578125" customWidth="1"/>
    <col min="3848" max="3848" width="13.28515625" customWidth="1"/>
    <col min="3849" max="3849" width="15.28515625" customWidth="1"/>
    <col min="3850" max="3850" width="9.7109375" customWidth="1"/>
    <col min="3851" max="3851" width="4.7109375" customWidth="1"/>
    <col min="3855" max="3855" width="13.85546875" customWidth="1"/>
    <col min="3860" max="3860" width="11.7109375" customWidth="1"/>
    <col min="3861" max="3861" width="0.85546875" customWidth="1"/>
    <col min="4097" max="4097" width="0.85546875" customWidth="1"/>
    <col min="4098" max="4098" width="4.7109375" customWidth="1"/>
    <col min="4099" max="4099" width="19.140625" customWidth="1"/>
    <col min="4100" max="4100" width="14.85546875" customWidth="1"/>
    <col min="4101" max="4101" width="13.7109375" customWidth="1"/>
    <col min="4102" max="4102" width="11.42578125" customWidth="1"/>
    <col min="4103" max="4103" width="4.42578125" customWidth="1"/>
    <col min="4104" max="4104" width="13.28515625" customWidth="1"/>
    <col min="4105" max="4105" width="15.28515625" customWidth="1"/>
    <col min="4106" max="4106" width="9.7109375" customWidth="1"/>
    <col min="4107" max="4107" width="4.7109375" customWidth="1"/>
    <col min="4111" max="4111" width="13.85546875" customWidth="1"/>
    <col min="4116" max="4116" width="11.7109375" customWidth="1"/>
    <col min="4117" max="4117" width="0.85546875" customWidth="1"/>
    <col min="4353" max="4353" width="0.85546875" customWidth="1"/>
    <col min="4354" max="4354" width="4.7109375" customWidth="1"/>
    <col min="4355" max="4355" width="19.140625" customWidth="1"/>
    <col min="4356" max="4356" width="14.85546875" customWidth="1"/>
    <col min="4357" max="4357" width="13.7109375" customWidth="1"/>
    <col min="4358" max="4358" width="11.42578125" customWidth="1"/>
    <col min="4359" max="4359" width="4.42578125" customWidth="1"/>
    <col min="4360" max="4360" width="13.28515625" customWidth="1"/>
    <col min="4361" max="4361" width="15.28515625" customWidth="1"/>
    <col min="4362" max="4362" width="9.7109375" customWidth="1"/>
    <col min="4363" max="4363" width="4.7109375" customWidth="1"/>
    <col min="4367" max="4367" width="13.85546875" customWidth="1"/>
    <col min="4372" max="4372" width="11.7109375" customWidth="1"/>
    <col min="4373" max="4373" width="0.85546875" customWidth="1"/>
    <col min="4609" max="4609" width="0.85546875" customWidth="1"/>
    <col min="4610" max="4610" width="4.7109375" customWidth="1"/>
    <col min="4611" max="4611" width="19.140625" customWidth="1"/>
    <col min="4612" max="4612" width="14.85546875" customWidth="1"/>
    <col min="4613" max="4613" width="13.7109375" customWidth="1"/>
    <col min="4614" max="4614" width="11.42578125" customWidth="1"/>
    <col min="4615" max="4615" width="4.42578125" customWidth="1"/>
    <col min="4616" max="4616" width="13.28515625" customWidth="1"/>
    <col min="4617" max="4617" width="15.28515625" customWidth="1"/>
    <col min="4618" max="4618" width="9.7109375" customWidth="1"/>
    <col min="4619" max="4619" width="4.7109375" customWidth="1"/>
    <col min="4623" max="4623" width="13.85546875" customWidth="1"/>
    <col min="4628" max="4628" width="11.7109375" customWidth="1"/>
    <col min="4629" max="4629" width="0.85546875" customWidth="1"/>
    <col min="4865" max="4865" width="0.85546875" customWidth="1"/>
    <col min="4866" max="4866" width="4.7109375" customWidth="1"/>
    <col min="4867" max="4867" width="19.140625" customWidth="1"/>
    <col min="4868" max="4868" width="14.85546875" customWidth="1"/>
    <col min="4869" max="4869" width="13.7109375" customWidth="1"/>
    <col min="4870" max="4870" width="11.42578125" customWidth="1"/>
    <col min="4871" max="4871" width="4.42578125" customWidth="1"/>
    <col min="4872" max="4872" width="13.28515625" customWidth="1"/>
    <col min="4873" max="4873" width="15.28515625" customWidth="1"/>
    <col min="4874" max="4874" width="9.7109375" customWidth="1"/>
    <col min="4875" max="4875" width="4.7109375" customWidth="1"/>
    <col min="4879" max="4879" width="13.85546875" customWidth="1"/>
    <col min="4884" max="4884" width="11.7109375" customWidth="1"/>
    <col min="4885" max="4885" width="0.85546875" customWidth="1"/>
    <col min="5121" max="5121" width="0.85546875" customWidth="1"/>
    <col min="5122" max="5122" width="4.7109375" customWidth="1"/>
    <col min="5123" max="5123" width="19.140625" customWidth="1"/>
    <col min="5124" max="5124" width="14.85546875" customWidth="1"/>
    <col min="5125" max="5125" width="13.7109375" customWidth="1"/>
    <col min="5126" max="5126" width="11.42578125" customWidth="1"/>
    <col min="5127" max="5127" width="4.42578125" customWidth="1"/>
    <col min="5128" max="5128" width="13.28515625" customWidth="1"/>
    <col min="5129" max="5129" width="15.28515625" customWidth="1"/>
    <col min="5130" max="5130" width="9.7109375" customWidth="1"/>
    <col min="5131" max="5131" width="4.7109375" customWidth="1"/>
    <col min="5135" max="5135" width="13.85546875" customWidth="1"/>
    <col min="5140" max="5140" width="11.7109375" customWidth="1"/>
    <col min="5141" max="5141" width="0.85546875" customWidth="1"/>
    <col min="5377" max="5377" width="0.85546875" customWidth="1"/>
    <col min="5378" max="5378" width="4.7109375" customWidth="1"/>
    <col min="5379" max="5379" width="19.140625" customWidth="1"/>
    <col min="5380" max="5380" width="14.85546875" customWidth="1"/>
    <col min="5381" max="5381" width="13.7109375" customWidth="1"/>
    <col min="5382" max="5382" width="11.42578125" customWidth="1"/>
    <col min="5383" max="5383" width="4.42578125" customWidth="1"/>
    <col min="5384" max="5384" width="13.28515625" customWidth="1"/>
    <col min="5385" max="5385" width="15.28515625" customWidth="1"/>
    <col min="5386" max="5386" width="9.7109375" customWidth="1"/>
    <col min="5387" max="5387" width="4.7109375" customWidth="1"/>
    <col min="5391" max="5391" width="13.85546875" customWidth="1"/>
    <col min="5396" max="5396" width="11.7109375" customWidth="1"/>
    <col min="5397" max="5397" width="0.85546875" customWidth="1"/>
    <col min="5633" max="5633" width="0.85546875" customWidth="1"/>
    <col min="5634" max="5634" width="4.7109375" customWidth="1"/>
    <col min="5635" max="5635" width="19.140625" customWidth="1"/>
    <col min="5636" max="5636" width="14.85546875" customWidth="1"/>
    <col min="5637" max="5637" width="13.7109375" customWidth="1"/>
    <col min="5638" max="5638" width="11.42578125" customWidth="1"/>
    <col min="5639" max="5639" width="4.42578125" customWidth="1"/>
    <col min="5640" max="5640" width="13.28515625" customWidth="1"/>
    <col min="5641" max="5641" width="15.28515625" customWidth="1"/>
    <col min="5642" max="5642" width="9.7109375" customWidth="1"/>
    <col min="5643" max="5643" width="4.7109375" customWidth="1"/>
    <col min="5647" max="5647" width="13.85546875" customWidth="1"/>
    <col min="5652" max="5652" width="11.7109375" customWidth="1"/>
    <col min="5653" max="5653" width="0.85546875" customWidth="1"/>
    <col min="5889" max="5889" width="0.85546875" customWidth="1"/>
    <col min="5890" max="5890" width="4.7109375" customWidth="1"/>
    <col min="5891" max="5891" width="19.140625" customWidth="1"/>
    <col min="5892" max="5892" width="14.85546875" customWidth="1"/>
    <col min="5893" max="5893" width="13.7109375" customWidth="1"/>
    <col min="5894" max="5894" width="11.42578125" customWidth="1"/>
    <col min="5895" max="5895" width="4.42578125" customWidth="1"/>
    <col min="5896" max="5896" width="13.28515625" customWidth="1"/>
    <col min="5897" max="5897" width="15.28515625" customWidth="1"/>
    <col min="5898" max="5898" width="9.7109375" customWidth="1"/>
    <col min="5899" max="5899" width="4.7109375" customWidth="1"/>
    <col min="5903" max="5903" width="13.85546875" customWidth="1"/>
    <col min="5908" max="5908" width="11.7109375" customWidth="1"/>
    <col min="5909" max="5909" width="0.85546875" customWidth="1"/>
    <col min="6145" max="6145" width="0.85546875" customWidth="1"/>
    <col min="6146" max="6146" width="4.7109375" customWidth="1"/>
    <col min="6147" max="6147" width="19.140625" customWidth="1"/>
    <col min="6148" max="6148" width="14.85546875" customWidth="1"/>
    <col min="6149" max="6149" width="13.7109375" customWidth="1"/>
    <col min="6150" max="6150" width="11.42578125" customWidth="1"/>
    <col min="6151" max="6151" width="4.42578125" customWidth="1"/>
    <col min="6152" max="6152" width="13.28515625" customWidth="1"/>
    <col min="6153" max="6153" width="15.28515625" customWidth="1"/>
    <col min="6154" max="6154" width="9.7109375" customWidth="1"/>
    <col min="6155" max="6155" width="4.7109375" customWidth="1"/>
    <col min="6159" max="6159" width="13.85546875" customWidth="1"/>
    <col min="6164" max="6164" width="11.7109375" customWidth="1"/>
    <col min="6165" max="6165" width="0.85546875" customWidth="1"/>
    <col min="6401" max="6401" width="0.85546875" customWidth="1"/>
    <col min="6402" max="6402" width="4.7109375" customWidth="1"/>
    <col min="6403" max="6403" width="19.140625" customWidth="1"/>
    <col min="6404" max="6404" width="14.85546875" customWidth="1"/>
    <col min="6405" max="6405" width="13.7109375" customWidth="1"/>
    <col min="6406" max="6406" width="11.42578125" customWidth="1"/>
    <col min="6407" max="6407" width="4.42578125" customWidth="1"/>
    <col min="6408" max="6408" width="13.28515625" customWidth="1"/>
    <col min="6409" max="6409" width="15.28515625" customWidth="1"/>
    <col min="6410" max="6410" width="9.7109375" customWidth="1"/>
    <col min="6411" max="6411" width="4.7109375" customWidth="1"/>
    <col min="6415" max="6415" width="13.85546875" customWidth="1"/>
    <col min="6420" max="6420" width="11.7109375" customWidth="1"/>
    <col min="6421" max="6421" width="0.85546875" customWidth="1"/>
    <col min="6657" max="6657" width="0.85546875" customWidth="1"/>
    <col min="6658" max="6658" width="4.7109375" customWidth="1"/>
    <col min="6659" max="6659" width="19.140625" customWidth="1"/>
    <col min="6660" max="6660" width="14.85546875" customWidth="1"/>
    <col min="6661" max="6661" width="13.7109375" customWidth="1"/>
    <col min="6662" max="6662" width="11.42578125" customWidth="1"/>
    <col min="6663" max="6663" width="4.42578125" customWidth="1"/>
    <col min="6664" max="6664" width="13.28515625" customWidth="1"/>
    <col min="6665" max="6665" width="15.28515625" customWidth="1"/>
    <col min="6666" max="6666" width="9.7109375" customWidth="1"/>
    <col min="6667" max="6667" width="4.7109375" customWidth="1"/>
    <col min="6671" max="6671" width="13.85546875" customWidth="1"/>
    <col min="6676" max="6676" width="11.7109375" customWidth="1"/>
    <col min="6677" max="6677" width="0.85546875" customWidth="1"/>
    <col min="6913" max="6913" width="0.85546875" customWidth="1"/>
    <col min="6914" max="6914" width="4.7109375" customWidth="1"/>
    <col min="6915" max="6915" width="19.140625" customWidth="1"/>
    <col min="6916" max="6916" width="14.85546875" customWidth="1"/>
    <col min="6917" max="6917" width="13.7109375" customWidth="1"/>
    <col min="6918" max="6918" width="11.42578125" customWidth="1"/>
    <col min="6919" max="6919" width="4.42578125" customWidth="1"/>
    <col min="6920" max="6920" width="13.28515625" customWidth="1"/>
    <col min="6921" max="6921" width="15.28515625" customWidth="1"/>
    <col min="6922" max="6922" width="9.7109375" customWidth="1"/>
    <col min="6923" max="6923" width="4.7109375" customWidth="1"/>
    <col min="6927" max="6927" width="13.85546875" customWidth="1"/>
    <col min="6932" max="6932" width="11.7109375" customWidth="1"/>
    <col min="6933" max="6933" width="0.85546875" customWidth="1"/>
    <col min="7169" max="7169" width="0.85546875" customWidth="1"/>
    <col min="7170" max="7170" width="4.7109375" customWidth="1"/>
    <col min="7171" max="7171" width="19.140625" customWidth="1"/>
    <col min="7172" max="7172" width="14.85546875" customWidth="1"/>
    <col min="7173" max="7173" width="13.7109375" customWidth="1"/>
    <col min="7174" max="7174" width="11.42578125" customWidth="1"/>
    <col min="7175" max="7175" width="4.42578125" customWidth="1"/>
    <col min="7176" max="7176" width="13.28515625" customWidth="1"/>
    <col min="7177" max="7177" width="15.28515625" customWidth="1"/>
    <col min="7178" max="7178" width="9.7109375" customWidth="1"/>
    <col min="7179" max="7179" width="4.7109375" customWidth="1"/>
    <col min="7183" max="7183" width="13.85546875" customWidth="1"/>
    <col min="7188" max="7188" width="11.7109375" customWidth="1"/>
    <col min="7189" max="7189" width="0.85546875" customWidth="1"/>
    <col min="7425" max="7425" width="0.85546875" customWidth="1"/>
    <col min="7426" max="7426" width="4.7109375" customWidth="1"/>
    <col min="7427" max="7427" width="19.140625" customWidth="1"/>
    <col min="7428" max="7428" width="14.85546875" customWidth="1"/>
    <col min="7429" max="7429" width="13.7109375" customWidth="1"/>
    <col min="7430" max="7430" width="11.42578125" customWidth="1"/>
    <col min="7431" max="7431" width="4.42578125" customWidth="1"/>
    <col min="7432" max="7432" width="13.28515625" customWidth="1"/>
    <col min="7433" max="7433" width="15.28515625" customWidth="1"/>
    <col min="7434" max="7434" width="9.7109375" customWidth="1"/>
    <col min="7435" max="7435" width="4.7109375" customWidth="1"/>
    <col min="7439" max="7439" width="13.85546875" customWidth="1"/>
    <col min="7444" max="7444" width="11.7109375" customWidth="1"/>
    <col min="7445" max="7445" width="0.85546875" customWidth="1"/>
    <col min="7681" max="7681" width="0.85546875" customWidth="1"/>
    <col min="7682" max="7682" width="4.7109375" customWidth="1"/>
    <col min="7683" max="7683" width="19.140625" customWidth="1"/>
    <col min="7684" max="7684" width="14.85546875" customWidth="1"/>
    <col min="7685" max="7685" width="13.7109375" customWidth="1"/>
    <col min="7686" max="7686" width="11.42578125" customWidth="1"/>
    <col min="7687" max="7687" width="4.42578125" customWidth="1"/>
    <col min="7688" max="7688" width="13.28515625" customWidth="1"/>
    <col min="7689" max="7689" width="15.28515625" customWidth="1"/>
    <col min="7690" max="7690" width="9.7109375" customWidth="1"/>
    <col min="7691" max="7691" width="4.7109375" customWidth="1"/>
    <col min="7695" max="7695" width="13.85546875" customWidth="1"/>
    <col min="7700" max="7700" width="11.7109375" customWidth="1"/>
    <col min="7701" max="7701" width="0.85546875" customWidth="1"/>
    <col min="7937" max="7937" width="0.85546875" customWidth="1"/>
    <col min="7938" max="7938" width="4.7109375" customWidth="1"/>
    <col min="7939" max="7939" width="19.140625" customWidth="1"/>
    <col min="7940" max="7940" width="14.85546875" customWidth="1"/>
    <col min="7941" max="7941" width="13.7109375" customWidth="1"/>
    <col min="7942" max="7942" width="11.42578125" customWidth="1"/>
    <col min="7943" max="7943" width="4.42578125" customWidth="1"/>
    <col min="7944" max="7944" width="13.28515625" customWidth="1"/>
    <col min="7945" max="7945" width="15.28515625" customWidth="1"/>
    <col min="7946" max="7946" width="9.7109375" customWidth="1"/>
    <col min="7947" max="7947" width="4.7109375" customWidth="1"/>
    <col min="7951" max="7951" width="13.85546875" customWidth="1"/>
    <col min="7956" max="7956" width="11.7109375" customWidth="1"/>
    <col min="7957" max="7957" width="0.85546875" customWidth="1"/>
    <col min="8193" max="8193" width="0.85546875" customWidth="1"/>
    <col min="8194" max="8194" width="4.7109375" customWidth="1"/>
    <col min="8195" max="8195" width="19.140625" customWidth="1"/>
    <col min="8196" max="8196" width="14.85546875" customWidth="1"/>
    <col min="8197" max="8197" width="13.7109375" customWidth="1"/>
    <col min="8198" max="8198" width="11.42578125" customWidth="1"/>
    <col min="8199" max="8199" width="4.42578125" customWidth="1"/>
    <col min="8200" max="8200" width="13.28515625" customWidth="1"/>
    <col min="8201" max="8201" width="15.28515625" customWidth="1"/>
    <col min="8202" max="8202" width="9.7109375" customWidth="1"/>
    <col min="8203" max="8203" width="4.7109375" customWidth="1"/>
    <col min="8207" max="8207" width="13.85546875" customWidth="1"/>
    <col min="8212" max="8212" width="11.7109375" customWidth="1"/>
    <col min="8213" max="8213" width="0.85546875" customWidth="1"/>
    <col min="8449" max="8449" width="0.85546875" customWidth="1"/>
    <col min="8450" max="8450" width="4.7109375" customWidth="1"/>
    <col min="8451" max="8451" width="19.140625" customWidth="1"/>
    <col min="8452" max="8452" width="14.85546875" customWidth="1"/>
    <col min="8453" max="8453" width="13.7109375" customWidth="1"/>
    <col min="8454" max="8454" width="11.42578125" customWidth="1"/>
    <col min="8455" max="8455" width="4.42578125" customWidth="1"/>
    <col min="8456" max="8456" width="13.28515625" customWidth="1"/>
    <col min="8457" max="8457" width="15.28515625" customWidth="1"/>
    <col min="8458" max="8458" width="9.7109375" customWidth="1"/>
    <col min="8459" max="8459" width="4.7109375" customWidth="1"/>
    <col min="8463" max="8463" width="13.85546875" customWidth="1"/>
    <col min="8468" max="8468" width="11.7109375" customWidth="1"/>
    <col min="8469" max="8469" width="0.85546875" customWidth="1"/>
    <col min="8705" max="8705" width="0.85546875" customWidth="1"/>
    <col min="8706" max="8706" width="4.7109375" customWidth="1"/>
    <col min="8707" max="8707" width="19.140625" customWidth="1"/>
    <col min="8708" max="8708" width="14.85546875" customWidth="1"/>
    <col min="8709" max="8709" width="13.7109375" customWidth="1"/>
    <col min="8710" max="8710" width="11.42578125" customWidth="1"/>
    <col min="8711" max="8711" width="4.42578125" customWidth="1"/>
    <col min="8712" max="8712" width="13.28515625" customWidth="1"/>
    <col min="8713" max="8713" width="15.28515625" customWidth="1"/>
    <col min="8714" max="8714" width="9.7109375" customWidth="1"/>
    <col min="8715" max="8715" width="4.7109375" customWidth="1"/>
    <col min="8719" max="8719" width="13.85546875" customWidth="1"/>
    <col min="8724" max="8724" width="11.7109375" customWidth="1"/>
    <col min="8725" max="8725" width="0.85546875" customWidth="1"/>
    <col min="8961" max="8961" width="0.85546875" customWidth="1"/>
    <col min="8962" max="8962" width="4.7109375" customWidth="1"/>
    <col min="8963" max="8963" width="19.140625" customWidth="1"/>
    <col min="8964" max="8964" width="14.85546875" customWidth="1"/>
    <col min="8965" max="8965" width="13.7109375" customWidth="1"/>
    <col min="8966" max="8966" width="11.42578125" customWidth="1"/>
    <col min="8967" max="8967" width="4.42578125" customWidth="1"/>
    <col min="8968" max="8968" width="13.28515625" customWidth="1"/>
    <col min="8969" max="8969" width="15.28515625" customWidth="1"/>
    <col min="8970" max="8970" width="9.7109375" customWidth="1"/>
    <col min="8971" max="8971" width="4.7109375" customWidth="1"/>
    <col min="8975" max="8975" width="13.85546875" customWidth="1"/>
    <col min="8980" max="8980" width="11.7109375" customWidth="1"/>
    <col min="8981" max="8981" width="0.85546875" customWidth="1"/>
    <col min="9217" max="9217" width="0.85546875" customWidth="1"/>
    <col min="9218" max="9218" width="4.7109375" customWidth="1"/>
    <col min="9219" max="9219" width="19.140625" customWidth="1"/>
    <col min="9220" max="9220" width="14.85546875" customWidth="1"/>
    <col min="9221" max="9221" width="13.7109375" customWidth="1"/>
    <col min="9222" max="9222" width="11.42578125" customWidth="1"/>
    <col min="9223" max="9223" width="4.42578125" customWidth="1"/>
    <col min="9224" max="9224" width="13.28515625" customWidth="1"/>
    <col min="9225" max="9225" width="15.28515625" customWidth="1"/>
    <col min="9226" max="9226" width="9.7109375" customWidth="1"/>
    <col min="9227" max="9227" width="4.7109375" customWidth="1"/>
    <col min="9231" max="9231" width="13.85546875" customWidth="1"/>
    <col min="9236" max="9236" width="11.7109375" customWidth="1"/>
    <col min="9237" max="9237" width="0.85546875" customWidth="1"/>
    <col min="9473" max="9473" width="0.85546875" customWidth="1"/>
    <col min="9474" max="9474" width="4.7109375" customWidth="1"/>
    <col min="9475" max="9475" width="19.140625" customWidth="1"/>
    <col min="9476" max="9476" width="14.85546875" customWidth="1"/>
    <col min="9477" max="9477" width="13.7109375" customWidth="1"/>
    <col min="9478" max="9478" width="11.42578125" customWidth="1"/>
    <col min="9479" max="9479" width="4.42578125" customWidth="1"/>
    <col min="9480" max="9480" width="13.28515625" customWidth="1"/>
    <col min="9481" max="9481" width="15.28515625" customWidth="1"/>
    <col min="9482" max="9482" width="9.7109375" customWidth="1"/>
    <col min="9483" max="9483" width="4.7109375" customWidth="1"/>
    <col min="9487" max="9487" width="13.85546875" customWidth="1"/>
    <col min="9492" max="9492" width="11.7109375" customWidth="1"/>
    <col min="9493" max="9493" width="0.85546875" customWidth="1"/>
    <col min="9729" max="9729" width="0.85546875" customWidth="1"/>
    <col min="9730" max="9730" width="4.7109375" customWidth="1"/>
    <col min="9731" max="9731" width="19.140625" customWidth="1"/>
    <col min="9732" max="9732" width="14.85546875" customWidth="1"/>
    <col min="9733" max="9733" width="13.7109375" customWidth="1"/>
    <col min="9734" max="9734" width="11.42578125" customWidth="1"/>
    <col min="9735" max="9735" width="4.42578125" customWidth="1"/>
    <col min="9736" max="9736" width="13.28515625" customWidth="1"/>
    <col min="9737" max="9737" width="15.28515625" customWidth="1"/>
    <col min="9738" max="9738" width="9.7109375" customWidth="1"/>
    <col min="9739" max="9739" width="4.7109375" customWidth="1"/>
    <col min="9743" max="9743" width="13.85546875" customWidth="1"/>
    <col min="9748" max="9748" width="11.7109375" customWidth="1"/>
    <col min="9749" max="9749" width="0.85546875" customWidth="1"/>
    <col min="9985" max="9985" width="0.85546875" customWidth="1"/>
    <col min="9986" max="9986" width="4.7109375" customWidth="1"/>
    <col min="9987" max="9987" width="19.140625" customWidth="1"/>
    <col min="9988" max="9988" width="14.85546875" customWidth="1"/>
    <col min="9989" max="9989" width="13.7109375" customWidth="1"/>
    <col min="9990" max="9990" width="11.42578125" customWidth="1"/>
    <col min="9991" max="9991" width="4.42578125" customWidth="1"/>
    <col min="9992" max="9992" width="13.28515625" customWidth="1"/>
    <col min="9993" max="9993" width="15.28515625" customWidth="1"/>
    <col min="9994" max="9994" width="9.7109375" customWidth="1"/>
    <col min="9995" max="9995" width="4.7109375" customWidth="1"/>
    <col min="9999" max="9999" width="13.85546875" customWidth="1"/>
    <col min="10004" max="10004" width="11.7109375" customWidth="1"/>
    <col min="10005" max="10005" width="0.85546875" customWidth="1"/>
    <col min="10241" max="10241" width="0.85546875" customWidth="1"/>
    <col min="10242" max="10242" width="4.7109375" customWidth="1"/>
    <col min="10243" max="10243" width="19.140625" customWidth="1"/>
    <col min="10244" max="10244" width="14.85546875" customWidth="1"/>
    <col min="10245" max="10245" width="13.7109375" customWidth="1"/>
    <col min="10246" max="10246" width="11.42578125" customWidth="1"/>
    <col min="10247" max="10247" width="4.42578125" customWidth="1"/>
    <col min="10248" max="10248" width="13.28515625" customWidth="1"/>
    <col min="10249" max="10249" width="15.28515625" customWidth="1"/>
    <col min="10250" max="10250" width="9.7109375" customWidth="1"/>
    <col min="10251" max="10251" width="4.7109375" customWidth="1"/>
    <col min="10255" max="10255" width="13.85546875" customWidth="1"/>
    <col min="10260" max="10260" width="11.7109375" customWidth="1"/>
    <col min="10261" max="10261" width="0.85546875" customWidth="1"/>
    <col min="10497" max="10497" width="0.85546875" customWidth="1"/>
    <col min="10498" max="10498" width="4.7109375" customWidth="1"/>
    <col min="10499" max="10499" width="19.140625" customWidth="1"/>
    <col min="10500" max="10500" width="14.85546875" customWidth="1"/>
    <col min="10501" max="10501" width="13.7109375" customWidth="1"/>
    <col min="10502" max="10502" width="11.42578125" customWidth="1"/>
    <col min="10503" max="10503" width="4.42578125" customWidth="1"/>
    <col min="10504" max="10504" width="13.28515625" customWidth="1"/>
    <col min="10505" max="10505" width="15.28515625" customWidth="1"/>
    <col min="10506" max="10506" width="9.7109375" customWidth="1"/>
    <col min="10507" max="10507" width="4.7109375" customWidth="1"/>
    <col min="10511" max="10511" width="13.85546875" customWidth="1"/>
    <col min="10516" max="10516" width="11.7109375" customWidth="1"/>
    <col min="10517" max="10517" width="0.85546875" customWidth="1"/>
    <col min="10753" max="10753" width="0.85546875" customWidth="1"/>
    <col min="10754" max="10754" width="4.7109375" customWidth="1"/>
    <col min="10755" max="10755" width="19.140625" customWidth="1"/>
    <col min="10756" max="10756" width="14.85546875" customWidth="1"/>
    <col min="10757" max="10757" width="13.7109375" customWidth="1"/>
    <col min="10758" max="10758" width="11.42578125" customWidth="1"/>
    <col min="10759" max="10759" width="4.42578125" customWidth="1"/>
    <col min="10760" max="10760" width="13.28515625" customWidth="1"/>
    <col min="10761" max="10761" width="15.28515625" customWidth="1"/>
    <col min="10762" max="10762" width="9.7109375" customWidth="1"/>
    <col min="10763" max="10763" width="4.7109375" customWidth="1"/>
    <col min="10767" max="10767" width="13.85546875" customWidth="1"/>
    <col min="10772" max="10772" width="11.7109375" customWidth="1"/>
    <col min="10773" max="10773" width="0.85546875" customWidth="1"/>
    <col min="11009" max="11009" width="0.85546875" customWidth="1"/>
    <col min="11010" max="11010" width="4.7109375" customWidth="1"/>
    <col min="11011" max="11011" width="19.140625" customWidth="1"/>
    <col min="11012" max="11012" width="14.85546875" customWidth="1"/>
    <col min="11013" max="11013" width="13.7109375" customWidth="1"/>
    <col min="11014" max="11014" width="11.42578125" customWidth="1"/>
    <col min="11015" max="11015" width="4.42578125" customWidth="1"/>
    <col min="11016" max="11016" width="13.28515625" customWidth="1"/>
    <col min="11017" max="11017" width="15.28515625" customWidth="1"/>
    <col min="11018" max="11018" width="9.7109375" customWidth="1"/>
    <col min="11019" max="11019" width="4.7109375" customWidth="1"/>
    <col min="11023" max="11023" width="13.85546875" customWidth="1"/>
    <col min="11028" max="11028" width="11.7109375" customWidth="1"/>
    <col min="11029" max="11029" width="0.85546875" customWidth="1"/>
    <col min="11265" max="11265" width="0.85546875" customWidth="1"/>
    <col min="11266" max="11266" width="4.7109375" customWidth="1"/>
    <col min="11267" max="11267" width="19.140625" customWidth="1"/>
    <col min="11268" max="11268" width="14.85546875" customWidth="1"/>
    <col min="11269" max="11269" width="13.7109375" customWidth="1"/>
    <col min="11270" max="11270" width="11.42578125" customWidth="1"/>
    <col min="11271" max="11271" width="4.42578125" customWidth="1"/>
    <col min="11272" max="11272" width="13.28515625" customWidth="1"/>
    <col min="11273" max="11273" width="15.28515625" customWidth="1"/>
    <col min="11274" max="11274" width="9.7109375" customWidth="1"/>
    <col min="11275" max="11275" width="4.7109375" customWidth="1"/>
    <col min="11279" max="11279" width="13.85546875" customWidth="1"/>
    <col min="11284" max="11284" width="11.7109375" customWidth="1"/>
    <col min="11285" max="11285" width="0.85546875" customWidth="1"/>
    <col min="11521" max="11521" width="0.85546875" customWidth="1"/>
    <col min="11522" max="11522" width="4.7109375" customWidth="1"/>
    <col min="11523" max="11523" width="19.140625" customWidth="1"/>
    <col min="11524" max="11524" width="14.85546875" customWidth="1"/>
    <col min="11525" max="11525" width="13.7109375" customWidth="1"/>
    <col min="11526" max="11526" width="11.42578125" customWidth="1"/>
    <col min="11527" max="11527" width="4.42578125" customWidth="1"/>
    <col min="11528" max="11528" width="13.28515625" customWidth="1"/>
    <col min="11529" max="11529" width="15.28515625" customWidth="1"/>
    <col min="11530" max="11530" width="9.7109375" customWidth="1"/>
    <col min="11531" max="11531" width="4.7109375" customWidth="1"/>
    <col min="11535" max="11535" width="13.85546875" customWidth="1"/>
    <col min="11540" max="11540" width="11.7109375" customWidth="1"/>
    <col min="11541" max="11541" width="0.85546875" customWidth="1"/>
    <col min="11777" max="11777" width="0.85546875" customWidth="1"/>
    <col min="11778" max="11778" width="4.7109375" customWidth="1"/>
    <col min="11779" max="11779" width="19.140625" customWidth="1"/>
    <col min="11780" max="11780" width="14.85546875" customWidth="1"/>
    <col min="11781" max="11781" width="13.7109375" customWidth="1"/>
    <col min="11782" max="11782" width="11.42578125" customWidth="1"/>
    <col min="11783" max="11783" width="4.42578125" customWidth="1"/>
    <col min="11784" max="11784" width="13.28515625" customWidth="1"/>
    <col min="11785" max="11785" width="15.28515625" customWidth="1"/>
    <col min="11786" max="11786" width="9.7109375" customWidth="1"/>
    <col min="11787" max="11787" width="4.7109375" customWidth="1"/>
    <col min="11791" max="11791" width="13.85546875" customWidth="1"/>
    <col min="11796" max="11796" width="11.7109375" customWidth="1"/>
    <col min="11797" max="11797" width="0.85546875" customWidth="1"/>
    <col min="12033" max="12033" width="0.85546875" customWidth="1"/>
    <col min="12034" max="12034" width="4.7109375" customWidth="1"/>
    <col min="12035" max="12035" width="19.140625" customWidth="1"/>
    <col min="12036" max="12036" width="14.85546875" customWidth="1"/>
    <col min="12037" max="12037" width="13.7109375" customWidth="1"/>
    <col min="12038" max="12038" width="11.42578125" customWidth="1"/>
    <col min="12039" max="12039" width="4.42578125" customWidth="1"/>
    <col min="12040" max="12040" width="13.28515625" customWidth="1"/>
    <col min="12041" max="12041" width="15.28515625" customWidth="1"/>
    <col min="12042" max="12042" width="9.7109375" customWidth="1"/>
    <col min="12043" max="12043" width="4.7109375" customWidth="1"/>
    <col min="12047" max="12047" width="13.85546875" customWidth="1"/>
    <col min="12052" max="12052" width="11.7109375" customWidth="1"/>
    <col min="12053" max="12053" width="0.85546875" customWidth="1"/>
    <col min="12289" max="12289" width="0.85546875" customWidth="1"/>
    <col min="12290" max="12290" width="4.7109375" customWidth="1"/>
    <col min="12291" max="12291" width="19.140625" customWidth="1"/>
    <col min="12292" max="12292" width="14.85546875" customWidth="1"/>
    <col min="12293" max="12293" width="13.7109375" customWidth="1"/>
    <col min="12294" max="12294" width="11.42578125" customWidth="1"/>
    <col min="12295" max="12295" width="4.42578125" customWidth="1"/>
    <col min="12296" max="12296" width="13.28515625" customWidth="1"/>
    <col min="12297" max="12297" width="15.28515625" customWidth="1"/>
    <col min="12298" max="12298" width="9.7109375" customWidth="1"/>
    <col min="12299" max="12299" width="4.7109375" customWidth="1"/>
    <col min="12303" max="12303" width="13.85546875" customWidth="1"/>
    <col min="12308" max="12308" width="11.7109375" customWidth="1"/>
    <col min="12309" max="12309" width="0.85546875" customWidth="1"/>
    <col min="12545" max="12545" width="0.85546875" customWidth="1"/>
    <col min="12546" max="12546" width="4.7109375" customWidth="1"/>
    <col min="12547" max="12547" width="19.140625" customWidth="1"/>
    <col min="12548" max="12548" width="14.85546875" customWidth="1"/>
    <col min="12549" max="12549" width="13.7109375" customWidth="1"/>
    <col min="12550" max="12550" width="11.42578125" customWidth="1"/>
    <col min="12551" max="12551" width="4.42578125" customWidth="1"/>
    <col min="12552" max="12552" width="13.28515625" customWidth="1"/>
    <col min="12553" max="12553" width="15.28515625" customWidth="1"/>
    <col min="12554" max="12554" width="9.7109375" customWidth="1"/>
    <col min="12555" max="12555" width="4.7109375" customWidth="1"/>
    <col min="12559" max="12559" width="13.85546875" customWidth="1"/>
    <col min="12564" max="12564" width="11.7109375" customWidth="1"/>
    <col min="12565" max="12565" width="0.85546875" customWidth="1"/>
    <col min="12801" max="12801" width="0.85546875" customWidth="1"/>
    <col min="12802" max="12802" width="4.7109375" customWidth="1"/>
    <col min="12803" max="12803" width="19.140625" customWidth="1"/>
    <col min="12804" max="12804" width="14.85546875" customWidth="1"/>
    <col min="12805" max="12805" width="13.7109375" customWidth="1"/>
    <col min="12806" max="12806" width="11.42578125" customWidth="1"/>
    <col min="12807" max="12807" width="4.42578125" customWidth="1"/>
    <col min="12808" max="12808" width="13.28515625" customWidth="1"/>
    <col min="12809" max="12809" width="15.28515625" customWidth="1"/>
    <col min="12810" max="12810" width="9.7109375" customWidth="1"/>
    <col min="12811" max="12811" width="4.7109375" customWidth="1"/>
    <col min="12815" max="12815" width="13.85546875" customWidth="1"/>
    <col min="12820" max="12820" width="11.7109375" customWidth="1"/>
    <col min="12821" max="12821" width="0.85546875" customWidth="1"/>
    <col min="13057" max="13057" width="0.85546875" customWidth="1"/>
    <col min="13058" max="13058" width="4.7109375" customWidth="1"/>
    <col min="13059" max="13059" width="19.140625" customWidth="1"/>
    <col min="13060" max="13060" width="14.85546875" customWidth="1"/>
    <col min="13061" max="13061" width="13.7109375" customWidth="1"/>
    <col min="13062" max="13062" width="11.42578125" customWidth="1"/>
    <col min="13063" max="13063" width="4.42578125" customWidth="1"/>
    <col min="13064" max="13064" width="13.28515625" customWidth="1"/>
    <col min="13065" max="13065" width="15.28515625" customWidth="1"/>
    <col min="13066" max="13066" width="9.7109375" customWidth="1"/>
    <col min="13067" max="13067" width="4.7109375" customWidth="1"/>
    <col min="13071" max="13071" width="13.85546875" customWidth="1"/>
    <col min="13076" max="13076" width="11.7109375" customWidth="1"/>
    <col min="13077" max="13077" width="0.85546875" customWidth="1"/>
    <col min="13313" max="13313" width="0.85546875" customWidth="1"/>
    <col min="13314" max="13314" width="4.7109375" customWidth="1"/>
    <col min="13315" max="13315" width="19.140625" customWidth="1"/>
    <col min="13316" max="13316" width="14.85546875" customWidth="1"/>
    <col min="13317" max="13317" width="13.7109375" customWidth="1"/>
    <col min="13318" max="13318" width="11.42578125" customWidth="1"/>
    <col min="13319" max="13319" width="4.42578125" customWidth="1"/>
    <col min="13320" max="13320" width="13.28515625" customWidth="1"/>
    <col min="13321" max="13321" width="15.28515625" customWidth="1"/>
    <col min="13322" max="13322" width="9.7109375" customWidth="1"/>
    <col min="13323" max="13323" width="4.7109375" customWidth="1"/>
    <col min="13327" max="13327" width="13.85546875" customWidth="1"/>
    <col min="13332" max="13332" width="11.7109375" customWidth="1"/>
    <col min="13333" max="13333" width="0.85546875" customWidth="1"/>
    <col min="13569" max="13569" width="0.85546875" customWidth="1"/>
    <col min="13570" max="13570" width="4.7109375" customWidth="1"/>
    <col min="13571" max="13571" width="19.140625" customWidth="1"/>
    <col min="13572" max="13572" width="14.85546875" customWidth="1"/>
    <col min="13573" max="13573" width="13.7109375" customWidth="1"/>
    <col min="13574" max="13574" width="11.42578125" customWidth="1"/>
    <col min="13575" max="13575" width="4.42578125" customWidth="1"/>
    <col min="13576" max="13576" width="13.28515625" customWidth="1"/>
    <col min="13577" max="13577" width="15.28515625" customWidth="1"/>
    <col min="13578" max="13578" width="9.7109375" customWidth="1"/>
    <col min="13579" max="13579" width="4.7109375" customWidth="1"/>
    <col min="13583" max="13583" width="13.85546875" customWidth="1"/>
    <col min="13588" max="13588" width="11.7109375" customWidth="1"/>
    <col min="13589" max="13589" width="0.85546875" customWidth="1"/>
    <col min="13825" max="13825" width="0.85546875" customWidth="1"/>
    <col min="13826" max="13826" width="4.7109375" customWidth="1"/>
    <col min="13827" max="13827" width="19.140625" customWidth="1"/>
    <col min="13828" max="13828" width="14.85546875" customWidth="1"/>
    <col min="13829" max="13829" width="13.7109375" customWidth="1"/>
    <col min="13830" max="13830" width="11.42578125" customWidth="1"/>
    <col min="13831" max="13831" width="4.42578125" customWidth="1"/>
    <col min="13832" max="13832" width="13.28515625" customWidth="1"/>
    <col min="13833" max="13833" width="15.28515625" customWidth="1"/>
    <col min="13834" max="13834" width="9.7109375" customWidth="1"/>
    <col min="13835" max="13835" width="4.7109375" customWidth="1"/>
    <col min="13839" max="13839" width="13.85546875" customWidth="1"/>
    <col min="13844" max="13844" width="11.7109375" customWidth="1"/>
    <col min="13845" max="13845" width="0.85546875" customWidth="1"/>
    <col min="14081" max="14081" width="0.85546875" customWidth="1"/>
    <col min="14082" max="14082" width="4.7109375" customWidth="1"/>
    <col min="14083" max="14083" width="19.140625" customWidth="1"/>
    <col min="14084" max="14084" width="14.85546875" customWidth="1"/>
    <col min="14085" max="14085" width="13.7109375" customWidth="1"/>
    <col min="14086" max="14086" width="11.42578125" customWidth="1"/>
    <col min="14087" max="14087" width="4.42578125" customWidth="1"/>
    <col min="14088" max="14088" width="13.28515625" customWidth="1"/>
    <col min="14089" max="14089" width="15.28515625" customWidth="1"/>
    <col min="14090" max="14090" width="9.7109375" customWidth="1"/>
    <col min="14091" max="14091" width="4.7109375" customWidth="1"/>
    <col min="14095" max="14095" width="13.85546875" customWidth="1"/>
    <col min="14100" max="14100" width="11.7109375" customWidth="1"/>
    <col min="14101" max="14101" width="0.85546875" customWidth="1"/>
    <col min="14337" max="14337" width="0.85546875" customWidth="1"/>
    <col min="14338" max="14338" width="4.7109375" customWidth="1"/>
    <col min="14339" max="14339" width="19.140625" customWidth="1"/>
    <col min="14340" max="14340" width="14.85546875" customWidth="1"/>
    <col min="14341" max="14341" width="13.7109375" customWidth="1"/>
    <col min="14342" max="14342" width="11.42578125" customWidth="1"/>
    <col min="14343" max="14343" width="4.42578125" customWidth="1"/>
    <col min="14344" max="14344" width="13.28515625" customWidth="1"/>
    <col min="14345" max="14345" width="15.28515625" customWidth="1"/>
    <col min="14346" max="14346" width="9.7109375" customWidth="1"/>
    <col min="14347" max="14347" width="4.7109375" customWidth="1"/>
    <col min="14351" max="14351" width="13.85546875" customWidth="1"/>
    <col min="14356" max="14356" width="11.7109375" customWidth="1"/>
    <col min="14357" max="14357" width="0.85546875" customWidth="1"/>
    <col min="14593" max="14593" width="0.85546875" customWidth="1"/>
    <col min="14594" max="14594" width="4.7109375" customWidth="1"/>
    <col min="14595" max="14595" width="19.140625" customWidth="1"/>
    <col min="14596" max="14596" width="14.85546875" customWidth="1"/>
    <col min="14597" max="14597" width="13.7109375" customWidth="1"/>
    <col min="14598" max="14598" width="11.42578125" customWidth="1"/>
    <col min="14599" max="14599" width="4.42578125" customWidth="1"/>
    <col min="14600" max="14600" width="13.28515625" customWidth="1"/>
    <col min="14601" max="14601" width="15.28515625" customWidth="1"/>
    <col min="14602" max="14602" width="9.7109375" customWidth="1"/>
    <col min="14603" max="14603" width="4.7109375" customWidth="1"/>
    <col min="14607" max="14607" width="13.85546875" customWidth="1"/>
    <col min="14612" max="14612" width="11.7109375" customWidth="1"/>
    <col min="14613" max="14613" width="0.85546875" customWidth="1"/>
    <col min="14849" max="14849" width="0.85546875" customWidth="1"/>
    <col min="14850" max="14850" width="4.7109375" customWidth="1"/>
    <col min="14851" max="14851" width="19.140625" customWidth="1"/>
    <col min="14852" max="14852" width="14.85546875" customWidth="1"/>
    <col min="14853" max="14853" width="13.7109375" customWidth="1"/>
    <col min="14854" max="14854" width="11.42578125" customWidth="1"/>
    <col min="14855" max="14855" width="4.42578125" customWidth="1"/>
    <col min="14856" max="14856" width="13.28515625" customWidth="1"/>
    <col min="14857" max="14857" width="15.28515625" customWidth="1"/>
    <col min="14858" max="14858" width="9.7109375" customWidth="1"/>
    <col min="14859" max="14859" width="4.7109375" customWidth="1"/>
    <col min="14863" max="14863" width="13.85546875" customWidth="1"/>
    <col min="14868" max="14868" width="11.7109375" customWidth="1"/>
    <col min="14869" max="14869" width="0.85546875" customWidth="1"/>
    <col min="15105" max="15105" width="0.85546875" customWidth="1"/>
    <col min="15106" max="15106" width="4.7109375" customWidth="1"/>
    <col min="15107" max="15107" width="19.140625" customWidth="1"/>
    <col min="15108" max="15108" width="14.85546875" customWidth="1"/>
    <col min="15109" max="15109" width="13.7109375" customWidth="1"/>
    <col min="15110" max="15110" width="11.42578125" customWidth="1"/>
    <col min="15111" max="15111" width="4.42578125" customWidth="1"/>
    <col min="15112" max="15112" width="13.28515625" customWidth="1"/>
    <col min="15113" max="15113" width="15.28515625" customWidth="1"/>
    <col min="15114" max="15114" width="9.7109375" customWidth="1"/>
    <col min="15115" max="15115" width="4.7109375" customWidth="1"/>
    <col min="15119" max="15119" width="13.85546875" customWidth="1"/>
    <col min="15124" max="15124" width="11.7109375" customWidth="1"/>
    <col min="15125" max="15125" width="0.85546875" customWidth="1"/>
    <col min="15361" max="15361" width="0.85546875" customWidth="1"/>
    <col min="15362" max="15362" width="4.7109375" customWidth="1"/>
    <col min="15363" max="15363" width="19.140625" customWidth="1"/>
    <col min="15364" max="15364" width="14.85546875" customWidth="1"/>
    <col min="15365" max="15365" width="13.7109375" customWidth="1"/>
    <col min="15366" max="15366" width="11.42578125" customWidth="1"/>
    <col min="15367" max="15367" width="4.42578125" customWidth="1"/>
    <col min="15368" max="15368" width="13.28515625" customWidth="1"/>
    <col min="15369" max="15369" width="15.28515625" customWidth="1"/>
    <col min="15370" max="15370" width="9.7109375" customWidth="1"/>
    <col min="15371" max="15371" width="4.7109375" customWidth="1"/>
    <col min="15375" max="15375" width="13.85546875" customWidth="1"/>
    <col min="15380" max="15380" width="11.7109375" customWidth="1"/>
    <col min="15381" max="15381" width="0.85546875" customWidth="1"/>
    <col min="15617" max="15617" width="0.85546875" customWidth="1"/>
    <col min="15618" max="15618" width="4.7109375" customWidth="1"/>
    <col min="15619" max="15619" width="19.140625" customWidth="1"/>
    <col min="15620" max="15620" width="14.85546875" customWidth="1"/>
    <col min="15621" max="15621" width="13.7109375" customWidth="1"/>
    <col min="15622" max="15622" width="11.42578125" customWidth="1"/>
    <col min="15623" max="15623" width="4.42578125" customWidth="1"/>
    <col min="15624" max="15624" width="13.28515625" customWidth="1"/>
    <col min="15625" max="15625" width="15.28515625" customWidth="1"/>
    <col min="15626" max="15626" width="9.7109375" customWidth="1"/>
    <col min="15627" max="15627" width="4.7109375" customWidth="1"/>
    <col min="15631" max="15631" width="13.85546875" customWidth="1"/>
    <col min="15636" max="15636" width="11.7109375" customWidth="1"/>
    <col min="15637" max="15637" width="0.85546875" customWidth="1"/>
    <col min="15873" max="15873" width="0.85546875" customWidth="1"/>
    <col min="15874" max="15874" width="4.7109375" customWidth="1"/>
    <col min="15875" max="15875" width="19.140625" customWidth="1"/>
    <col min="15876" max="15876" width="14.85546875" customWidth="1"/>
    <col min="15877" max="15877" width="13.7109375" customWidth="1"/>
    <col min="15878" max="15878" width="11.42578125" customWidth="1"/>
    <col min="15879" max="15879" width="4.42578125" customWidth="1"/>
    <col min="15880" max="15880" width="13.28515625" customWidth="1"/>
    <col min="15881" max="15881" width="15.28515625" customWidth="1"/>
    <col min="15882" max="15882" width="9.7109375" customWidth="1"/>
    <col min="15883" max="15883" width="4.7109375" customWidth="1"/>
    <col min="15887" max="15887" width="13.85546875" customWidth="1"/>
    <col min="15892" max="15892" width="11.7109375" customWidth="1"/>
    <col min="15893" max="15893" width="0.85546875" customWidth="1"/>
    <col min="16129" max="16129" width="0.85546875" customWidth="1"/>
    <col min="16130" max="16130" width="4.7109375" customWidth="1"/>
    <col min="16131" max="16131" width="19.140625" customWidth="1"/>
    <col min="16132" max="16132" width="14.85546875" customWidth="1"/>
    <col min="16133" max="16133" width="13.7109375" customWidth="1"/>
    <col min="16134" max="16134" width="11.42578125" customWidth="1"/>
    <col min="16135" max="16135" width="4.42578125" customWidth="1"/>
    <col min="16136" max="16136" width="13.28515625" customWidth="1"/>
    <col min="16137" max="16137" width="15.28515625" customWidth="1"/>
    <col min="16138" max="16138" width="9.7109375" customWidth="1"/>
    <col min="16139" max="16139" width="4.7109375" customWidth="1"/>
    <col min="16143" max="16143" width="13.85546875" customWidth="1"/>
    <col min="16148" max="16148" width="11.7109375" customWidth="1"/>
    <col min="16149" max="16149" width="0.85546875" customWidth="1"/>
  </cols>
  <sheetData>
    <row r="1" spans="2:20" ht="13.5" thickBot="1"/>
    <row r="2" spans="2:20" ht="30" customHeight="1" thickBot="1">
      <c r="B2" s="26" t="s">
        <v>15</v>
      </c>
      <c r="C2" s="27" t="s">
        <v>16</v>
      </c>
      <c r="D2" s="28"/>
      <c r="E2" s="28"/>
      <c r="F2" s="28"/>
      <c r="G2" s="28"/>
      <c r="H2" s="29"/>
      <c r="I2" s="30" t="s">
        <v>17</v>
      </c>
      <c r="K2" s="31" t="s">
        <v>18</v>
      </c>
      <c r="L2" s="32"/>
      <c r="M2" s="32"/>
      <c r="N2" s="32"/>
      <c r="O2" s="32"/>
      <c r="P2" s="32"/>
      <c r="Q2" s="32"/>
      <c r="R2" s="32"/>
      <c r="S2" s="32"/>
      <c r="T2" s="33"/>
    </row>
    <row r="3" spans="2:20" ht="30" customHeight="1" thickBot="1">
      <c r="B3" s="34"/>
      <c r="C3" s="35" t="s">
        <v>19</v>
      </c>
      <c r="D3" s="36"/>
      <c r="E3" s="37"/>
      <c r="F3" s="37">
        <f>[1]PENGUKURAN!R23</f>
        <v>78.555555555555557</v>
      </c>
      <c r="G3" s="38" t="s">
        <v>20</v>
      </c>
      <c r="H3" s="39">
        <v>0.6</v>
      </c>
      <c r="I3" s="40">
        <f>F3*H3</f>
        <v>47.133333333333333</v>
      </c>
      <c r="K3" s="41" t="s">
        <v>21</v>
      </c>
      <c r="L3" s="42"/>
      <c r="M3" s="42"/>
      <c r="N3" s="42"/>
      <c r="O3" s="42"/>
      <c r="P3" s="42"/>
      <c r="Q3" s="42"/>
      <c r="R3" s="42"/>
      <c r="S3" s="42"/>
      <c r="T3" s="43"/>
    </row>
    <row r="4" spans="2:20" ht="30" customHeight="1" thickBot="1">
      <c r="B4" s="34"/>
      <c r="C4" s="44" t="s">
        <v>22</v>
      </c>
      <c r="D4" s="45" t="s">
        <v>23</v>
      </c>
      <c r="E4" s="46"/>
      <c r="F4" s="47">
        <f>'[1]Indikator P.Prilaku'!C17</f>
        <v>87.5</v>
      </c>
      <c r="G4" s="48" t="str">
        <f>IF(F4&lt;=50,"(Buruk)",IF(F4&lt;=60,"(Sedang)",IF(F4&lt;=75,"(Cukup)",IF(F4&lt;=90.99,"(Baik)","(Sangat Baik)"))))</f>
        <v>(Baik)</v>
      </c>
      <c r="H4" s="49"/>
      <c r="I4" s="50"/>
      <c r="K4" s="51"/>
      <c r="L4" s="52"/>
      <c r="M4" s="52"/>
      <c r="N4" s="52"/>
      <c r="O4" s="52"/>
      <c r="P4" s="52"/>
      <c r="Q4" s="52"/>
      <c r="R4" s="52"/>
      <c r="S4" s="52"/>
      <c r="T4" s="53"/>
    </row>
    <row r="5" spans="2:20" ht="30" customHeight="1" thickBot="1">
      <c r="B5" s="34"/>
      <c r="C5" s="54"/>
      <c r="D5" s="45" t="s">
        <v>24</v>
      </c>
      <c r="E5" s="46"/>
      <c r="F5" s="47">
        <f>'[1]Indikator P.Prilaku'!C35</f>
        <v>80</v>
      </c>
      <c r="G5" s="48" t="str">
        <f>IF(F5&lt;=50,"(Buruk)",IF(F5&lt;=60,"(Sedang)",IF(F5&lt;=75,"(Cukup)",IF(F5&lt;=90.99,"(Baik)","(Sangat Baik)"))))</f>
        <v>(Baik)</v>
      </c>
      <c r="H5" s="49"/>
      <c r="I5" s="50"/>
      <c r="K5" s="51"/>
      <c r="L5" s="52"/>
      <c r="M5" s="52"/>
      <c r="N5" s="52"/>
      <c r="O5" s="52"/>
      <c r="P5" s="52"/>
      <c r="Q5" s="52"/>
      <c r="R5" s="52"/>
      <c r="S5" s="52"/>
      <c r="T5" s="53"/>
    </row>
    <row r="6" spans="2:20" ht="30" customHeight="1" thickBot="1">
      <c r="B6" s="34"/>
      <c r="C6" s="54"/>
      <c r="D6" s="45" t="s">
        <v>25</v>
      </c>
      <c r="E6" s="46"/>
      <c r="F6" s="47">
        <f>'[1]Indikator P.Prilaku'!C50</f>
        <v>85.714285714285708</v>
      </c>
      <c r="G6" s="48" t="str">
        <f>IF(F6&lt;=50,"(Buruk)",IF(F6&lt;=60,"(Sedang)",IF(F6&lt;=75,"(Cukup)",IF(F6&lt;=90.99,"(Baik)","(Sangat Baik)"))))</f>
        <v>(Baik)</v>
      </c>
      <c r="H6" s="49"/>
      <c r="I6" s="50"/>
      <c r="K6" s="51"/>
      <c r="L6" s="52"/>
      <c r="M6" s="52"/>
      <c r="N6" s="52"/>
      <c r="O6" s="52"/>
      <c r="P6" s="52"/>
      <c r="Q6" s="52"/>
      <c r="R6" s="52"/>
      <c r="S6" s="52"/>
      <c r="T6" s="53"/>
    </row>
    <row r="7" spans="2:20" ht="30" customHeight="1" thickBot="1">
      <c r="B7" s="34"/>
      <c r="C7" s="54"/>
      <c r="D7" s="45" t="s">
        <v>26</v>
      </c>
      <c r="E7" s="46"/>
      <c r="F7" s="47">
        <f>'[1]Indikator P.Prilaku'!C62</f>
        <v>80</v>
      </c>
      <c r="G7" s="48" t="str">
        <f>IF(F7&lt;=50,"(Buruk)",IF(F7&lt;=60,"(Sedang)",IF(F7&lt;=75,"(Cukup)",IF(F7&lt;=90.99,"(Baik)","(Sangat Baik)"))))</f>
        <v>(Baik)</v>
      </c>
      <c r="H7" s="49"/>
      <c r="I7" s="50"/>
      <c r="K7" s="51"/>
      <c r="L7" s="52"/>
      <c r="M7" s="52"/>
      <c r="N7" s="52"/>
      <c r="O7" s="52"/>
      <c r="P7" s="52"/>
      <c r="Q7" s="52"/>
      <c r="R7" s="52"/>
      <c r="S7" s="52"/>
      <c r="T7" s="53"/>
    </row>
    <row r="8" spans="2:20" ht="30" customHeight="1" thickBot="1">
      <c r="B8" s="34"/>
      <c r="C8" s="54"/>
      <c r="D8" s="45" t="s">
        <v>27</v>
      </c>
      <c r="E8" s="46"/>
      <c r="F8" s="47">
        <f>'[1]Indikator P.Prilaku'!C75</f>
        <v>83.333333333333343</v>
      </c>
      <c r="G8" s="48" t="str">
        <f>IF(F8&lt;=50,"(Buruk)",IF(F8&lt;=60,"(Sedang)",IF(F8&lt;=75,"(Cukup)",IF(F8&lt;=90.99,"(Baik)","(Sangat Baik)"))))</f>
        <v>(Baik)</v>
      </c>
      <c r="H8" s="49"/>
      <c r="I8" s="50"/>
      <c r="K8" s="51"/>
      <c r="L8" s="52"/>
      <c r="M8" s="52"/>
      <c r="N8" s="52"/>
      <c r="O8" s="52"/>
      <c r="P8" s="52"/>
      <c r="Q8" s="52"/>
      <c r="R8" s="52"/>
      <c r="S8" s="52"/>
      <c r="T8" s="53"/>
    </row>
    <row r="9" spans="2:20" ht="30" customHeight="1" thickBot="1">
      <c r="B9" s="34"/>
      <c r="C9" s="54"/>
      <c r="D9" s="45" t="s">
        <v>28</v>
      </c>
      <c r="E9" s="46"/>
      <c r="F9" s="55" t="s">
        <v>29</v>
      </c>
      <c r="G9" s="48" t="str">
        <f>IF(F9="-","",IF(F9&lt;=50,"(Buruk)",IF(F9&lt;=60,"(Sedang)",IF(F9&lt;=75,"(Cukup)",IF(F9&lt;=90.99,"(Baik)","(Sangat Baik)")))))</f>
        <v/>
      </c>
      <c r="H9" s="49"/>
      <c r="I9" s="50"/>
      <c r="K9" s="51"/>
      <c r="L9" s="52"/>
      <c r="M9" s="52"/>
      <c r="N9" s="52"/>
      <c r="O9" s="52"/>
      <c r="P9" s="52"/>
      <c r="Q9" s="52"/>
      <c r="R9" s="52"/>
      <c r="S9" s="52"/>
      <c r="T9" s="53"/>
    </row>
    <row r="10" spans="2:20" ht="30" customHeight="1" thickBot="1">
      <c r="B10" s="34"/>
      <c r="C10" s="54"/>
      <c r="D10" s="45" t="s">
        <v>30</v>
      </c>
      <c r="E10" s="46"/>
      <c r="F10" s="56">
        <f>SUM(F4:F9)</f>
        <v>416.54761904761904</v>
      </c>
      <c r="G10" s="57"/>
      <c r="H10" s="58"/>
      <c r="I10" s="50"/>
      <c r="K10" s="59" t="s">
        <v>31</v>
      </c>
      <c r="L10" s="60"/>
      <c r="M10" s="60"/>
      <c r="N10" s="60"/>
      <c r="O10" s="60"/>
      <c r="P10" s="60"/>
      <c r="Q10" s="60"/>
      <c r="R10" s="60"/>
      <c r="S10" s="60"/>
      <c r="T10" s="61"/>
    </row>
    <row r="11" spans="2:20" ht="30" customHeight="1" thickBot="1">
      <c r="B11" s="34"/>
      <c r="C11" s="54"/>
      <c r="D11" s="45" t="s">
        <v>32</v>
      </c>
      <c r="E11" s="46"/>
      <c r="F11" s="62">
        <f>IF(F9="-",IF(F9="-",F10/5,F10/6),F10/6)</f>
        <v>83.30952380952381</v>
      </c>
      <c r="G11" s="48" t="str">
        <f>IF(F11&lt;=50,"(Buruk)",IF(F11&lt;=60,"(Sedang)",IF(F11&lt;=75,"(Cukup)",IF(F11&lt;=90.99,"(Baik)","(Sangat Baik)"))))</f>
        <v>(Baik)</v>
      </c>
      <c r="H11" s="49"/>
      <c r="I11" s="50"/>
      <c r="K11" s="31" t="s">
        <v>33</v>
      </c>
      <c r="L11" s="32"/>
      <c r="M11" s="32"/>
      <c r="N11" s="32"/>
      <c r="O11" s="32"/>
      <c r="P11" s="32"/>
      <c r="Q11" s="32"/>
      <c r="R11" s="32"/>
      <c r="S11" s="32"/>
      <c r="T11" s="33"/>
    </row>
    <row r="12" spans="2:20" ht="30" customHeight="1" thickBot="1">
      <c r="B12" s="63"/>
      <c r="C12" s="64"/>
      <c r="D12" s="35" t="s">
        <v>34</v>
      </c>
      <c r="E12" s="36"/>
      <c r="F12" s="65">
        <f>F11</f>
        <v>83.30952380952381</v>
      </c>
      <c r="G12" s="66" t="s">
        <v>20</v>
      </c>
      <c r="H12" s="67">
        <v>0.4</v>
      </c>
      <c r="I12" s="40">
        <f>F12*H12</f>
        <v>33.323809523809523</v>
      </c>
      <c r="K12" s="41" t="s">
        <v>35</v>
      </c>
      <c r="L12" s="42"/>
      <c r="M12" s="42"/>
      <c r="N12" s="42"/>
      <c r="O12" s="42"/>
      <c r="P12" s="42"/>
      <c r="Q12" s="42"/>
      <c r="R12" s="42"/>
      <c r="S12" s="42"/>
      <c r="T12" s="43"/>
    </row>
    <row r="13" spans="2:20" ht="30" customHeight="1" thickBot="1">
      <c r="B13" s="68"/>
      <c r="C13" s="69"/>
      <c r="D13" s="69"/>
      <c r="E13" s="69"/>
      <c r="F13" s="69"/>
      <c r="G13" s="69"/>
      <c r="H13" s="70"/>
      <c r="I13" s="71">
        <f>I12+I3</f>
        <v>80.457142857142856</v>
      </c>
      <c r="K13" s="51"/>
      <c r="L13" s="52"/>
      <c r="M13" s="52"/>
      <c r="N13" s="52"/>
      <c r="O13" s="52"/>
      <c r="P13" s="52"/>
      <c r="Q13" s="52"/>
      <c r="R13" s="52"/>
      <c r="S13" s="52"/>
      <c r="T13" s="53"/>
    </row>
    <row r="14" spans="2:20" ht="30" customHeight="1" thickBot="1">
      <c r="B14" s="72" t="s">
        <v>36</v>
      </c>
      <c r="C14" s="73"/>
      <c r="D14" s="73"/>
      <c r="E14" s="73"/>
      <c r="F14" s="73"/>
      <c r="G14" s="73"/>
      <c r="H14" s="73"/>
      <c r="I14" s="74" t="str">
        <f>IF(I13&lt;=50,"(Buruk)",IF(I13&lt;=60,"(Sedang)",IF(I13&lt;=75,"(Cukup)",IF(I13&lt;=90.99,"(Baik)","(Sangat Baik)"))))</f>
        <v>(Baik)</v>
      </c>
      <c r="J14" s="75"/>
      <c r="K14" s="51"/>
      <c r="L14" s="52"/>
      <c r="M14" s="52"/>
      <c r="N14" s="52"/>
      <c r="O14" s="52"/>
      <c r="P14" s="52"/>
      <c r="Q14" s="52"/>
      <c r="R14" s="52"/>
      <c r="S14" s="52"/>
      <c r="T14" s="53"/>
    </row>
    <row r="15" spans="2:20" ht="30" customHeight="1">
      <c r="B15" s="76" t="s">
        <v>37</v>
      </c>
      <c r="C15" s="77"/>
      <c r="D15" s="77"/>
      <c r="E15" s="77"/>
      <c r="F15" s="77"/>
      <c r="G15" s="77"/>
      <c r="H15" s="77"/>
      <c r="I15" s="78"/>
      <c r="K15" s="51"/>
      <c r="L15" s="52"/>
      <c r="M15" s="52"/>
      <c r="N15" s="52"/>
      <c r="O15" s="52"/>
      <c r="P15" s="52"/>
      <c r="Q15" s="52"/>
      <c r="R15" s="52"/>
      <c r="S15" s="52"/>
      <c r="T15" s="53"/>
    </row>
    <row r="16" spans="2:20" ht="30" customHeight="1">
      <c r="B16" s="79" t="s">
        <v>38</v>
      </c>
      <c r="C16" s="80"/>
      <c r="D16" s="80"/>
      <c r="E16" s="80"/>
      <c r="F16" s="80"/>
      <c r="G16" s="80"/>
      <c r="H16" s="80"/>
      <c r="I16" s="81"/>
      <c r="K16" s="51"/>
      <c r="L16" s="52"/>
      <c r="M16" s="52"/>
      <c r="N16" s="52"/>
      <c r="O16" s="52"/>
      <c r="P16" s="52"/>
      <c r="Q16" s="52"/>
      <c r="R16" s="52"/>
      <c r="S16" s="52"/>
      <c r="T16" s="53"/>
    </row>
    <row r="17" spans="2:20" ht="30" customHeight="1">
      <c r="B17" s="79"/>
      <c r="C17" s="80"/>
      <c r="D17" s="80"/>
      <c r="E17" s="80"/>
      <c r="F17" s="80"/>
      <c r="G17" s="80"/>
      <c r="H17" s="80"/>
      <c r="I17" s="81"/>
      <c r="K17" s="82"/>
      <c r="L17" s="52"/>
      <c r="M17" s="52"/>
      <c r="N17" s="52"/>
      <c r="O17" s="52"/>
      <c r="P17" s="52"/>
      <c r="Q17" s="52"/>
      <c r="R17" s="52"/>
      <c r="S17" s="52"/>
      <c r="T17" s="53"/>
    </row>
    <row r="18" spans="2:20" ht="30" customHeight="1">
      <c r="B18" s="79"/>
      <c r="C18" s="80"/>
      <c r="D18" s="80"/>
      <c r="E18" s="80"/>
      <c r="F18" s="80"/>
      <c r="G18" s="80"/>
      <c r="H18" s="80"/>
      <c r="I18" s="81"/>
      <c r="K18" s="83"/>
      <c r="L18" s="52"/>
      <c r="M18" s="52"/>
      <c r="N18" s="52"/>
      <c r="O18" s="52"/>
      <c r="P18" s="52"/>
      <c r="Q18" s="52"/>
      <c r="R18" s="52"/>
      <c r="S18" s="52"/>
      <c r="T18" s="53"/>
    </row>
    <row r="19" spans="2:20" ht="30" customHeight="1">
      <c r="B19" s="79"/>
      <c r="C19" s="80"/>
      <c r="D19" s="80"/>
      <c r="E19" s="80"/>
      <c r="F19" s="80"/>
      <c r="G19" s="80"/>
      <c r="H19" s="80"/>
      <c r="I19" s="81"/>
      <c r="K19" s="82"/>
      <c r="L19" s="52"/>
      <c r="M19" s="52"/>
      <c r="N19" s="52"/>
      <c r="O19" s="52"/>
      <c r="P19" s="52"/>
      <c r="Q19" s="52"/>
      <c r="R19" s="52"/>
      <c r="S19" s="52"/>
      <c r="T19" s="53"/>
    </row>
    <row r="20" spans="2:20" ht="30" customHeight="1">
      <c r="B20" s="79"/>
      <c r="C20" s="80"/>
      <c r="D20" s="80"/>
      <c r="E20" s="80"/>
      <c r="F20" s="80"/>
      <c r="G20" s="80"/>
      <c r="H20" s="80"/>
      <c r="I20" s="81"/>
      <c r="K20" s="82"/>
      <c r="L20" s="52"/>
      <c r="M20" s="52"/>
      <c r="N20" s="52"/>
      <c r="O20" s="52"/>
      <c r="P20" s="52"/>
      <c r="Q20" s="52"/>
      <c r="R20" s="52"/>
      <c r="S20" s="52"/>
      <c r="T20" s="53"/>
    </row>
    <row r="21" spans="2:20" ht="30" customHeight="1">
      <c r="B21" s="79"/>
      <c r="C21" s="80"/>
      <c r="D21" s="80"/>
      <c r="E21" s="80"/>
      <c r="F21" s="80"/>
      <c r="G21" s="80"/>
      <c r="H21" s="80"/>
      <c r="I21" s="81"/>
      <c r="K21" s="84"/>
      <c r="L21" s="52"/>
      <c r="M21" s="52"/>
      <c r="N21" s="52"/>
      <c r="O21" s="52"/>
      <c r="P21" s="52"/>
      <c r="Q21" s="52"/>
      <c r="R21" s="52"/>
      <c r="S21" s="52"/>
      <c r="T21" s="53"/>
    </row>
    <row r="22" spans="2:20" ht="30" customHeight="1">
      <c r="B22" s="79"/>
      <c r="C22" s="80"/>
      <c r="D22" s="80"/>
      <c r="E22" s="80"/>
      <c r="F22" s="80"/>
      <c r="G22" s="80"/>
      <c r="H22" s="80"/>
      <c r="I22" s="81"/>
      <c r="K22" s="84"/>
      <c r="L22" s="52"/>
      <c r="M22" s="52"/>
      <c r="N22" s="52"/>
      <c r="O22" s="52"/>
      <c r="P22" s="52"/>
      <c r="Q22" s="52"/>
      <c r="R22" s="52"/>
      <c r="S22" s="52"/>
      <c r="T22" s="53"/>
    </row>
    <row r="23" spans="2:20" ht="30" customHeight="1">
      <c r="B23" s="85" t="s">
        <v>31</v>
      </c>
      <c r="C23" s="86"/>
      <c r="D23" s="86"/>
      <c r="E23" s="86"/>
      <c r="F23" s="86"/>
      <c r="G23" s="86"/>
      <c r="H23" s="86"/>
      <c r="I23" s="87"/>
      <c r="J23" s="88"/>
      <c r="K23" s="89" t="s">
        <v>31</v>
      </c>
      <c r="L23" s="90"/>
      <c r="M23" s="90"/>
      <c r="N23" s="90"/>
      <c r="O23" s="90"/>
      <c r="P23" s="90"/>
      <c r="Q23" s="90"/>
      <c r="R23" s="90"/>
      <c r="S23" s="90"/>
      <c r="T23" s="91"/>
    </row>
    <row r="24" spans="2:20" ht="30" customHeight="1" thickBot="1">
      <c r="B24" s="92"/>
      <c r="C24" s="93"/>
      <c r="D24" s="93"/>
      <c r="E24" s="93"/>
      <c r="F24" s="93"/>
      <c r="G24" s="93"/>
      <c r="H24" s="93"/>
      <c r="I24" s="94"/>
      <c r="K24" s="95"/>
      <c r="L24" s="96"/>
      <c r="M24" s="96"/>
      <c r="N24" s="96"/>
      <c r="O24" s="96"/>
      <c r="P24" s="96"/>
      <c r="Q24" s="96"/>
      <c r="R24" s="96"/>
      <c r="S24" s="96"/>
      <c r="T24" s="97"/>
    </row>
    <row r="25" spans="2:20" ht="15">
      <c r="K25" s="98"/>
      <c r="L25" s="52"/>
    </row>
    <row r="26" spans="2:20" ht="15.75" thickBot="1">
      <c r="K26" s="98"/>
      <c r="L26" s="52"/>
    </row>
    <row r="27" spans="2:20" ht="15">
      <c r="B27" s="99"/>
      <c r="C27" s="100"/>
      <c r="D27" s="100"/>
      <c r="E27" s="100"/>
      <c r="F27" s="100"/>
      <c r="G27" s="100"/>
      <c r="H27" s="100"/>
      <c r="I27" s="101"/>
      <c r="K27" s="98"/>
      <c r="L27" s="52"/>
    </row>
    <row r="28" spans="2:20" ht="15.75">
      <c r="B28" s="102" t="s">
        <v>39</v>
      </c>
      <c r="C28" s="103" t="s">
        <v>40</v>
      </c>
      <c r="D28" s="52"/>
      <c r="E28" s="52"/>
      <c r="F28" s="52"/>
      <c r="G28" s="52"/>
      <c r="H28" s="52"/>
      <c r="I28" s="53"/>
      <c r="K28" s="98"/>
      <c r="L28" s="52"/>
    </row>
    <row r="29" spans="2:20" ht="15">
      <c r="B29" s="82"/>
      <c r="C29" s="52"/>
      <c r="D29" s="104"/>
      <c r="E29" s="105"/>
      <c r="F29" s="105"/>
      <c r="G29" s="52"/>
      <c r="H29" s="52"/>
      <c r="I29" s="53"/>
      <c r="K29" s="98"/>
      <c r="L29" s="52"/>
    </row>
    <row r="30" spans="2:20" ht="15">
      <c r="B30" s="82"/>
      <c r="C30" s="52"/>
      <c r="D30" s="104"/>
      <c r="E30" s="105"/>
      <c r="F30" s="105"/>
      <c r="G30" s="52"/>
      <c r="H30" s="52"/>
      <c r="I30" s="53"/>
      <c r="K30" s="98"/>
      <c r="L30" s="52"/>
    </row>
    <row r="31" spans="2:20" ht="15">
      <c r="B31" s="82"/>
      <c r="C31" s="52"/>
      <c r="D31" s="52"/>
      <c r="E31" s="52"/>
      <c r="F31" s="52"/>
      <c r="G31" s="52"/>
      <c r="H31" s="52"/>
      <c r="I31" s="53"/>
      <c r="K31" s="98"/>
      <c r="L31" s="52"/>
    </row>
    <row r="32" spans="2:20" ht="18.75">
      <c r="B32" s="82"/>
      <c r="C32" s="52"/>
      <c r="D32" s="52"/>
      <c r="E32" s="52"/>
      <c r="F32" s="52"/>
      <c r="G32" s="52"/>
      <c r="H32" s="52"/>
      <c r="I32" s="53"/>
      <c r="K32" s="106" t="s">
        <v>41</v>
      </c>
      <c r="L32" s="106"/>
      <c r="M32" s="106"/>
      <c r="N32" s="106"/>
      <c r="O32" s="106"/>
      <c r="P32" s="106"/>
      <c r="Q32" s="106"/>
      <c r="R32" s="106"/>
      <c r="S32" s="106"/>
      <c r="T32" s="106"/>
    </row>
    <row r="33" spans="2:20" ht="18.75">
      <c r="B33" s="82"/>
      <c r="C33" s="52"/>
      <c r="D33" s="52"/>
      <c r="E33" s="52"/>
      <c r="F33" s="52"/>
      <c r="G33" s="52"/>
      <c r="H33" s="52"/>
      <c r="I33" s="53"/>
      <c r="K33" s="106" t="s">
        <v>3</v>
      </c>
      <c r="L33" s="106"/>
      <c r="M33" s="106"/>
      <c r="N33" s="106"/>
      <c r="O33" s="106"/>
      <c r="P33" s="106"/>
      <c r="Q33" s="106"/>
      <c r="R33" s="106"/>
      <c r="S33" s="106"/>
      <c r="T33" s="106"/>
    </row>
    <row r="34" spans="2:20">
      <c r="B34" s="82"/>
      <c r="C34" s="52"/>
      <c r="D34" s="52"/>
      <c r="E34" s="52"/>
      <c r="F34" s="52"/>
      <c r="G34" s="52"/>
      <c r="H34" s="52"/>
      <c r="I34" s="53"/>
      <c r="K34" s="52"/>
      <c r="L34" s="52"/>
    </row>
    <row r="35" spans="2:20" ht="15.75">
      <c r="B35" s="82"/>
      <c r="C35" s="52"/>
      <c r="D35" s="52"/>
      <c r="E35" s="52"/>
      <c r="F35" s="52"/>
      <c r="G35" s="52"/>
      <c r="H35" s="52"/>
      <c r="I35" s="53"/>
      <c r="K35" s="107" t="s">
        <v>42</v>
      </c>
      <c r="L35" s="52"/>
      <c r="Q35" s="108" t="s">
        <v>43</v>
      </c>
    </row>
    <row r="36" spans="2:20" ht="16.5" thickBot="1">
      <c r="B36" s="82"/>
      <c r="C36" s="52"/>
      <c r="D36" s="52"/>
      <c r="E36" s="52"/>
      <c r="F36" s="52"/>
      <c r="G36" s="52"/>
      <c r="H36" s="52"/>
      <c r="I36" s="53"/>
      <c r="K36" s="109" t="s">
        <v>44</v>
      </c>
      <c r="P36" s="110"/>
      <c r="Q36" s="108" t="s">
        <v>45</v>
      </c>
      <c r="R36" s="108" t="s">
        <v>46</v>
      </c>
    </row>
    <row r="37" spans="2:20" ht="30" customHeight="1">
      <c r="B37" s="82"/>
      <c r="C37" s="52"/>
      <c r="D37" s="52"/>
      <c r="E37" s="52"/>
      <c r="F37" s="52"/>
      <c r="G37" s="52"/>
      <c r="H37" s="52"/>
      <c r="I37" s="53"/>
      <c r="K37" s="111" t="s">
        <v>47</v>
      </c>
      <c r="L37" s="112" t="s">
        <v>48</v>
      </c>
      <c r="M37" s="113"/>
      <c r="N37" s="113"/>
      <c r="O37" s="113"/>
      <c r="P37" s="113"/>
      <c r="Q37" s="113"/>
      <c r="R37" s="113"/>
      <c r="S37" s="113"/>
      <c r="T37" s="114"/>
    </row>
    <row r="38" spans="2:20" ht="30" customHeight="1" thickBot="1">
      <c r="B38" s="115"/>
      <c r="C38" s="96"/>
      <c r="D38" s="96"/>
      <c r="E38" s="96"/>
      <c r="F38" s="96"/>
      <c r="G38" s="96"/>
      <c r="H38" s="96"/>
      <c r="I38" s="97"/>
      <c r="K38" s="116"/>
      <c r="L38" s="117" t="s">
        <v>49</v>
      </c>
      <c r="M38" s="118"/>
      <c r="N38" s="118"/>
      <c r="O38" s="119"/>
      <c r="P38" s="120" t="str">
        <f>[1]SKP!I5</f>
        <v>AGUSTINA B, S.Pd.Ind</v>
      </c>
      <c r="Q38" s="121"/>
      <c r="R38" s="121"/>
      <c r="S38" s="121"/>
      <c r="T38" s="122"/>
    </row>
    <row r="39" spans="2:20" ht="30" customHeight="1">
      <c r="B39" s="99"/>
      <c r="C39" s="100"/>
      <c r="D39" s="100"/>
      <c r="E39" s="123" t="s">
        <v>50</v>
      </c>
      <c r="F39" s="100"/>
      <c r="G39" s="100"/>
      <c r="H39" s="100"/>
      <c r="I39" s="101"/>
      <c r="K39" s="116"/>
      <c r="L39" s="117" t="s">
        <v>51</v>
      </c>
      <c r="M39" s="118"/>
      <c r="N39" s="118"/>
      <c r="O39" s="119"/>
      <c r="P39" s="120" t="str">
        <f>[1]SKP!I6</f>
        <v>19650801 198903 2 013</v>
      </c>
      <c r="Q39" s="121"/>
      <c r="R39" s="121"/>
      <c r="S39" s="121"/>
      <c r="T39" s="122"/>
    </row>
    <row r="40" spans="2:20" ht="30" customHeight="1">
      <c r="B40" s="82"/>
      <c r="C40" s="52"/>
      <c r="D40" s="52"/>
      <c r="E40" s="124" t="s">
        <v>52</v>
      </c>
      <c r="F40" s="124"/>
      <c r="G40" s="124"/>
      <c r="H40" s="124"/>
      <c r="I40" s="125"/>
      <c r="K40" s="116"/>
      <c r="L40" s="117" t="s">
        <v>53</v>
      </c>
      <c r="M40" s="118"/>
      <c r="N40" s="118"/>
      <c r="O40" s="119"/>
      <c r="P40" s="120" t="str">
        <f>[1]SKP!I7</f>
        <v>Pembina  / IVa</v>
      </c>
      <c r="Q40" s="121"/>
      <c r="R40" s="121"/>
      <c r="S40" s="121"/>
      <c r="T40" s="122"/>
    </row>
    <row r="41" spans="2:20" ht="30" customHeight="1">
      <c r="B41" s="82"/>
      <c r="C41" s="52"/>
      <c r="D41" s="52"/>
      <c r="E41" s="52"/>
      <c r="F41" s="52"/>
      <c r="G41" s="52"/>
      <c r="H41" s="52"/>
      <c r="I41" s="53"/>
      <c r="K41" s="116"/>
      <c r="L41" s="117" t="s">
        <v>54</v>
      </c>
      <c r="M41" s="118"/>
      <c r="N41" s="118"/>
      <c r="O41" s="119"/>
      <c r="P41" s="120" t="str">
        <f>[1]SKP!I8</f>
        <v>Guru</v>
      </c>
      <c r="Q41" s="121"/>
      <c r="R41" s="121"/>
      <c r="S41" s="121"/>
      <c r="T41" s="122"/>
    </row>
    <row r="42" spans="2:20" ht="30" customHeight="1" thickBot="1">
      <c r="B42" s="82"/>
      <c r="C42" s="52"/>
      <c r="D42" s="52"/>
      <c r="E42" s="126" t="str">
        <f>[1]SKP!D5</f>
        <v>H. YAHYA, S.Pd</v>
      </c>
      <c r="F42" s="126"/>
      <c r="G42" s="126"/>
      <c r="H42" s="126"/>
      <c r="I42" s="127"/>
      <c r="K42" s="128"/>
      <c r="L42" s="129" t="s">
        <v>55</v>
      </c>
      <c r="M42" s="130"/>
      <c r="N42" s="130"/>
      <c r="O42" s="131"/>
      <c r="P42" s="132" t="str">
        <f>[1]SKP!I9</f>
        <v>SMP Negeri 1 Tanjungpinang</v>
      </c>
      <c r="Q42" s="133"/>
      <c r="R42" s="133"/>
      <c r="S42" s="133"/>
      <c r="T42" s="134"/>
    </row>
    <row r="43" spans="2:20" ht="30" customHeight="1">
      <c r="B43" s="82"/>
      <c r="C43" s="52"/>
      <c r="D43" s="52"/>
      <c r="E43" s="135" t="str">
        <f>[1]SKP!D6</f>
        <v>19700314 199512 1 004</v>
      </c>
      <c r="F43" s="135"/>
      <c r="G43" s="135"/>
      <c r="H43" s="135"/>
      <c r="I43" s="136"/>
      <c r="K43" s="111" t="s">
        <v>56</v>
      </c>
      <c r="L43" s="112" t="s">
        <v>52</v>
      </c>
      <c r="M43" s="113"/>
      <c r="N43" s="113"/>
      <c r="O43" s="113"/>
      <c r="P43" s="113"/>
      <c r="Q43" s="113"/>
      <c r="R43" s="113"/>
      <c r="S43" s="113"/>
      <c r="T43" s="114"/>
    </row>
    <row r="44" spans="2:20" ht="30" customHeight="1">
      <c r="B44" s="102" t="s">
        <v>57</v>
      </c>
      <c r="C44" s="103" t="s">
        <v>58</v>
      </c>
      <c r="D44" s="52"/>
      <c r="E44" s="137"/>
      <c r="F44" s="137"/>
      <c r="G44" s="137"/>
      <c r="H44" s="137"/>
      <c r="I44" s="138"/>
      <c r="K44" s="116"/>
      <c r="L44" s="117" t="s">
        <v>49</v>
      </c>
      <c r="M44" s="118"/>
      <c r="N44" s="118"/>
      <c r="O44" s="119"/>
      <c r="P44" s="120" t="str">
        <f>[1]SKP!D5</f>
        <v>H. YAHYA, S.Pd</v>
      </c>
      <c r="Q44" s="121"/>
      <c r="R44" s="121"/>
      <c r="S44" s="121"/>
      <c r="T44" s="122"/>
    </row>
    <row r="45" spans="2:20" ht="30" customHeight="1">
      <c r="B45" s="102"/>
      <c r="C45" s="124" t="s">
        <v>59</v>
      </c>
      <c r="D45" s="124"/>
      <c r="E45" s="124"/>
      <c r="F45" s="52"/>
      <c r="G45" s="52"/>
      <c r="H45" s="52"/>
      <c r="I45" s="53"/>
      <c r="K45" s="116"/>
      <c r="L45" s="117" t="s">
        <v>51</v>
      </c>
      <c r="M45" s="118"/>
      <c r="N45" s="118"/>
      <c r="O45" s="119"/>
      <c r="P45" s="120" t="str">
        <f>[1]SKP!D6</f>
        <v>19700314 199512 1 004</v>
      </c>
      <c r="Q45" s="121"/>
      <c r="R45" s="121"/>
      <c r="S45" s="121"/>
      <c r="T45" s="122"/>
    </row>
    <row r="46" spans="2:20" ht="30" customHeight="1">
      <c r="B46" s="82"/>
      <c r="C46" s="139"/>
      <c r="D46" s="140"/>
      <c r="E46" s="140"/>
      <c r="F46" s="52"/>
      <c r="G46" s="52"/>
      <c r="H46" s="52"/>
      <c r="I46" s="53"/>
      <c r="K46" s="116"/>
      <c r="L46" s="117" t="s">
        <v>53</v>
      </c>
      <c r="M46" s="118"/>
      <c r="N46" s="118"/>
      <c r="O46" s="119"/>
      <c r="P46" s="120" t="str">
        <f>[1]SKP!D7</f>
        <v>Pembina / IVa</v>
      </c>
      <c r="Q46" s="121"/>
      <c r="R46" s="121"/>
      <c r="S46" s="121"/>
      <c r="T46" s="122"/>
    </row>
    <row r="47" spans="2:20" ht="30" customHeight="1">
      <c r="B47" s="82"/>
      <c r="C47" s="141" t="str">
        <f>[1]SKP!I5</f>
        <v>AGUSTINA B, S.Pd.Ind</v>
      </c>
      <c r="D47" s="141"/>
      <c r="E47" s="141"/>
      <c r="F47" s="52"/>
      <c r="G47" s="52"/>
      <c r="H47" s="52"/>
      <c r="I47" s="53"/>
      <c r="K47" s="116"/>
      <c r="L47" s="117" t="s">
        <v>54</v>
      </c>
      <c r="M47" s="118"/>
      <c r="N47" s="118"/>
      <c r="O47" s="119"/>
      <c r="P47" s="120" t="str">
        <f>[1]SKP!D8</f>
        <v>Kepala Sekolah</v>
      </c>
      <c r="Q47" s="121"/>
      <c r="R47" s="121"/>
      <c r="S47" s="121"/>
      <c r="T47" s="122"/>
    </row>
    <row r="48" spans="2:20" ht="30" customHeight="1" thickBot="1">
      <c r="B48" s="82"/>
      <c r="C48" s="142" t="str">
        <f>[1]SKP!I6</f>
        <v>19650801 198903 2 013</v>
      </c>
      <c r="D48" s="142"/>
      <c r="E48" s="142"/>
      <c r="F48" s="52"/>
      <c r="G48" s="52"/>
      <c r="H48" s="52"/>
      <c r="I48" s="53"/>
      <c r="K48" s="128"/>
      <c r="L48" s="129" t="s">
        <v>55</v>
      </c>
      <c r="M48" s="130"/>
      <c r="N48" s="130"/>
      <c r="O48" s="131"/>
      <c r="P48" s="132" t="str">
        <f>[1]SKP!D9</f>
        <v>SMP Negeri 1 Tanjungpinang</v>
      </c>
      <c r="Q48" s="133"/>
      <c r="R48" s="133"/>
      <c r="S48" s="133"/>
      <c r="T48" s="134"/>
    </row>
    <row r="49" spans="2:20" ht="30" customHeight="1">
      <c r="B49" s="82"/>
      <c r="C49" s="143"/>
      <c r="D49" s="143"/>
      <c r="E49" s="144" t="s">
        <v>60</v>
      </c>
      <c r="F49" s="52"/>
      <c r="G49" s="52"/>
      <c r="H49" s="52"/>
      <c r="I49" s="53"/>
      <c r="K49" s="111" t="s">
        <v>61</v>
      </c>
      <c r="L49" s="112" t="s">
        <v>62</v>
      </c>
      <c r="M49" s="113"/>
      <c r="N49" s="113"/>
      <c r="O49" s="113"/>
      <c r="P49" s="113"/>
      <c r="Q49" s="113"/>
      <c r="R49" s="113"/>
      <c r="S49" s="113"/>
      <c r="T49" s="114"/>
    </row>
    <row r="50" spans="2:20" ht="30" customHeight="1">
      <c r="B50" s="82"/>
      <c r="C50" s="145"/>
      <c r="D50" s="145"/>
      <c r="E50" s="124" t="s">
        <v>62</v>
      </c>
      <c r="F50" s="124"/>
      <c r="G50" s="124"/>
      <c r="H50" s="124"/>
      <c r="I50" s="125"/>
      <c r="K50" s="116"/>
      <c r="L50" s="117" t="s">
        <v>49</v>
      </c>
      <c r="M50" s="118"/>
      <c r="N50" s="118"/>
      <c r="O50" s="119"/>
      <c r="P50" s="146" t="s">
        <v>63</v>
      </c>
      <c r="Q50" s="147"/>
      <c r="R50" s="147"/>
      <c r="S50" s="147"/>
      <c r="T50" s="148"/>
    </row>
    <row r="51" spans="2:20" ht="30" customHeight="1">
      <c r="B51" s="82"/>
      <c r="C51" s="52"/>
      <c r="D51" s="52"/>
      <c r="E51" s="52"/>
      <c r="F51" s="52"/>
      <c r="G51" s="52"/>
      <c r="H51" s="52"/>
      <c r="I51" s="53"/>
      <c r="K51" s="116"/>
      <c r="L51" s="117" t="s">
        <v>51</v>
      </c>
      <c r="M51" s="118"/>
      <c r="N51" s="118"/>
      <c r="O51" s="119"/>
      <c r="P51" s="146" t="s">
        <v>64</v>
      </c>
      <c r="Q51" s="147"/>
      <c r="R51" s="147"/>
      <c r="S51" s="147"/>
      <c r="T51" s="148"/>
    </row>
    <row r="52" spans="2:20" ht="30" customHeight="1">
      <c r="B52" s="82"/>
      <c r="C52" s="52"/>
      <c r="D52" s="52"/>
      <c r="E52" s="126" t="str">
        <f>P50</f>
        <v>Dra. TATAT HADIYAT</v>
      </c>
      <c r="F52" s="126"/>
      <c r="G52" s="126"/>
      <c r="H52" s="126"/>
      <c r="I52" s="127"/>
      <c r="K52" s="116"/>
      <c r="L52" s="117" t="s">
        <v>53</v>
      </c>
      <c r="M52" s="118"/>
      <c r="N52" s="118"/>
      <c r="O52" s="119"/>
      <c r="P52" s="146" t="s">
        <v>65</v>
      </c>
      <c r="Q52" s="147"/>
      <c r="R52" s="147"/>
      <c r="S52" s="147"/>
      <c r="T52" s="148"/>
    </row>
    <row r="53" spans="2:20" ht="30" customHeight="1">
      <c r="B53" s="82"/>
      <c r="C53" s="52"/>
      <c r="D53" s="52"/>
      <c r="E53" s="135" t="str">
        <f>P51</f>
        <v>19641107 199103 2 003</v>
      </c>
      <c r="F53" s="135"/>
      <c r="G53" s="135"/>
      <c r="H53" s="135"/>
      <c r="I53" s="136"/>
      <c r="K53" s="116"/>
      <c r="L53" s="117" t="s">
        <v>54</v>
      </c>
      <c r="M53" s="118"/>
      <c r="N53" s="118"/>
      <c r="O53" s="119"/>
      <c r="P53" s="146" t="s">
        <v>66</v>
      </c>
      <c r="Q53" s="147"/>
      <c r="R53" s="147"/>
      <c r="S53" s="147"/>
      <c r="T53" s="148"/>
    </row>
    <row r="54" spans="2:20" ht="30" customHeight="1" thickBot="1">
      <c r="B54" s="115"/>
      <c r="C54" s="96"/>
      <c r="D54" s="96"/>
      <c r="E54" s="96"/>
      <c r="F54" s="96"/>
      <c r="G54" s="96"/>
      <c r="H54" s="96"/>
      <c r="I54" s="97"/>
      <c r="K54" s="128"/>
      <c r="L54" s="129" t="s">
        <v>55</v>
      </c>
      <c r="M54" s="130"/>
      <c r="N54" s="130"/>
      <c r="O54" s="131"/>
      <c r="P54" s="149" t="s">
        <v>67</v>
      </c>
      <c r="Q54" s="150"/>
      <c r="R54" s="150"/>
      <c r="S54" s="150"/>
      <c r="T54" s="151"/>
    </row>
  </sheetData>
  <mergeCells count="86">
    <mergeCell ref="L54:O54"/>
    <mergeCell ref="P54:T54"/>
    <mergeCell ref="E52:I52"/>
    <mergeCell ref="L52:O52"/>
    <mergeCell ref="P52:T52"/>
    <mergeCell ref="E53:I53"/>
    <mergeCell ref="L53:O53"/>
    <mergeCell ref="P53:T53"/>
    <mergeCell ref="C48:E48"/>
    <mergeCell ref="L48:O48"/>
    <mergeCell ref="P48:T48"/>
    <mergeCell ref="K49:K54"/>
    <mergeCell ref="L49:T49"/>
    <mergeCell ref="E50:I50"/>
    <mergeCell ref="L50:O50"/>
    <mergeCell ref="P50:T50"/>
    <mergeCell ref="L51:O51"/>
    <mergeCell ref="P51:T51"/>
    <mergeCell ref="P45:T45"/>
    <mergeCell ref="L46:O46"/>
    <mergeCell ref="P46:T46"/>
    <mergeCell ref="C47:E47"/>
    <mergeCell ref="L47:O47"/>
    <mergeCell ref="P47:T47"/>
    <mergeCell ref="E42:I42"/>
    <mergeCell ref="L42:O42"/>
    <mergeCell ref="P42:T42"/>
    <mergeCell ref="E43:I43"/>
    <mergeCell ref="K43:K48"/>
    <mergeCell ref="L43:T43"/>
    <mergeCell ref="L44:O44"/>
    <mergeCell ref="P44:T44"/>
    <mergeCell ref="C45:E45"/>
    <mergeCell ref="L45:O45"/>
    <mergeCell ref="P39:T39"/>
    <mergeCell ref="E40:I40"/>
    <mergeCell ref="L40:O40"/>
    <mergeCell ref="P40:T40"/>
    <mergeCell ref="L41:O41"/>
    <mergeCell ref="P41:T41"/>
    <mergeCell ref="B23:I23"/>
    <mergeCell ref="K23:T23"/>
    <mergeCell ref="B24:I24"/>
    <mergeCell ref="K32:T32"/>
    <mergeCell ref="K33:T33"/>
    <mergeCell ref="K37:K42"/>
    <mergeCell ref="L37:T37"/>
    <mergeCell ref="L38:O38"/>
    <mergeCell ref="P38:T38"/>
    <mergeCell ref="L39:O39"/>
    <mergeCell ref="B17:I17"/>
    <mergeCell ref="B18:I18"/>
    <mergeCell ref="B19:I19"/>
    <mergeCell ref="B20:I20"/>
    <mergeCell ref="B21:I21"/>
    <mergeCell ref="B22:I22"/>
    <mergeCell ref="D12:E12"/>
    <mergeCell ref="K12:T12"/>
    <mergeCell ref="B13:H13"/>
    <mergeCell ref="B14:H14"/>
    <mergeCell ref="B15:I15"/>
    <mergeCell ref="B16:I16"/>
    <mergeCell ref="D9:E9"/>
    <mergeCell ref="G9:H9"/>
    <mergeCell ref="D10:E10"/>
    <mergeCell ref="G10:H10"/>
    <mergeCell ref="K10:T10"/>
    <mergeCell ref="D11:E11"/>
    <mergeCell ref="G11:H11"/>
    <mergeCell ref="K11:T11"/>
    <mergeCell ref="D6:E6"/>
    <mergeCell ref="G6:H6"/>
    <mergeCell ref="D7:E7"/>
    <mergeCell ref="G7:H7"/>
    <mergeCell ref="D8:E8"/>
    <mergeCell ref="G8:H8"/>
    <mergeCell ref="B2:B12"/>
    <mergeCell ref="C2:H2"/>
    <mergeCell ref="K2:T2"/>
    <mergeCell ref="C3:D3"/>
    <mergeCell ref="K3:T3"/>
    <mergeCell ref="C4:C12"/>
    <mergeCell ref="D4:E4"/>
    <mergeCell ref="G4:H4"/>
    <mergeCell ref="D5:E5"/>
    <mergeCell ref="G5:H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5"/>
  <sheetViews>
    <sheetView tabSelected="1" topLeftCell="A24" workbookViewId="0">
      <selection activeCell="B24" sqref="B1:B1048576"/>
    </sheetView>
  </sheetViews>
  <sheetFormatPr defaultRowHeight="12.75"/>
  <cols>
    <col min="1" max="1" width="18.140625" customWidth="1"/>
    <col min="2" max="2" width="4.42578125" style="192" customWidth="1"/>
    <col min="3" max="3" width="97.28515625" customWidth="1"/>
    <col min="5" max="6" width="9.140625" style="193"/>
    <col min="258" max="258" width="18.140625" customWidth="1"/>
    <col min="259" max="259" width="97.28515625" customWidth="1"/>
    <col min="514" max="514" width="18.140625" customWidth="1"/>
    <col min="515" max="515" width="97.28515625" customWidth="1"/>
    <col min="770" max="770" width="18.140625" customWidth="1"/>
    <col min="771" max="771" width="97.28515625" customWidth="1"/>
    <col min="1026" max="1026" width="18.140625" customWidth="1"/>
    <col min="1027" max="1027" width="97.28515625" customWidth="1"/>
    <col min="1282" max="1282" width="18.140625" customWidth="1"/>
    <col min="1283" max="1283" width="97.28515625" customWidth="1"/>
    <col min="1538" max="1538" width="18.140625" customWidth="1"/>
    <col min="1539" max="1539" width="97.28515625" customWidth="1"/>
    <col min="1794" max="1794" width="18.140625" customWidth="1"/>
    <col min="1795" max="1795" width="97.28515625" customWidth="1"/>
    <col min="2050" max="2050" width="18.140625" customWidth="1"/>
    <col min="2051" max="2051" width="97.28515625" customWidth="1"/>
    <col min="2306" max="2306" width="18.140625" customWidth="1"/>
    <col min="2307" max="2307" width="97.28515625" customWidth="1"/>
    <col min="2562" max="2562" width="18.140625" customWidth="1"/>
    <col min="2563" max="2563" width="97.28515625" customWidth="1"/>
    <col min="2818" max="2818" width="18.140625" customWidth="1"/>
    <col min="2819" max="2819" width="97.28515625" customWidth="1"/>
    <col min="3074" max="3074" width="18.140625" customWidth="1"/>
    <col min="3075" max="3075" width="97.28515625" customWidth="1"/>
    <col min="3330" max="3330" width="18.140625" customWidth="1"/>
    <col min="3331" max="3331" width="97.28515625" customWidth="1"/>
    <col min="3586" max="3586" width="18.140625" customWidth="1"/>
    <col min="3587" max="3587" width="97.28515625" customWidth="1"/>
    <col min="3842" max="3842" width="18.140625" customWidth="1"/>
    <col min="3843" max="3843" width="97.28515625" customWidth="1"/>
    <col min="4098" max="4098" width="18.140625" customWidth="1"/>
    <col min="4099" max="4099" width="97.28515625" customWidth="1"/>
    <col min="4354" max="4354" width="18.140625" customWidth="1"/>
    <col min="4355" max="4355" width="97.28515625" customWidth="1"/>
    <col min="4610" max="4610" width="18.140625" customWidth="1"/>
    <col min="4611" max="4611" width="97.28515625" customWidth="1"/>
    <col min="4866" max="4866" width="18.140625" customWidth="1"/>
    <col min="4867" max="4867" width="97.28515625" customWidth="1"/>
    <col min="5122" max="5122" width="18.140625" customWidth="1"/>
    <col min="5123" max="5123" width="97.28515625" customWidth="1"/>
    <col min="5378" max="5378" width="18.140625" customWidth="1"/>
    <col min="5379" max="5379" width="97.28515625" customWidth="1"/>
    <col min="5634" max="5634" width="18.140625" customWidth="1"/>
    <col min="5635" max="5635" width="97.28515625" customWidth="1"/>
    <col min="5890" max="5890" width="18.140625" customWidth="1"/>
    <col min="5891" max="5891" width="97.28515625" customWidth="1"/>
    <col min="6146" max="6146" width="18.140625" customWidth="1"/>
    <col min="6147" max="6147" width="97.28515625" customWidth="1"/>
    <col min="6402" max="6402" width="18.140625" customWidth="1"/>
    <col min="6403" max="6403" width="97.28515625" customWidth="1"/>
    <col min="6658" max="6658" width="18.140625" customWidth="1"/>
    <col min="6659" max="6659" width="97.28515625" customWidth="1"/>
    <col min="6914" max="6914" width="18.140625" customWidth="1"/>
    <col min="6915" max="6915" width="97.28515625" customWidth="1"/>
    <col min="7170" max="7170" width="18.140625" customWidth="1"/>
    <col min="7171" max="7171" width="97.28515625" customWidth="1"/>
    <col min="7426" max="7426" width="18.140625" customWidth="1"/>
    <col min="7427" max="7427" width="97.28515625" customWidth="1"/>
    <col min="7682" max="7682" width="18.140625" customWidth="1"/>
    <col min="7683" max="7683" width="97.28515625" customWidth="1"/>
    <col min="7938" max="7938" width="18.140625" customWidth="1"/>
    <col min="7939" max="7939" width="97.28515625" customWidth="1"/>
    <col min="8194" max="8194" width="18.140625" customWidth="1"/>
    <col min="8195" max="8195" width="97.28515625" customWidth="1"/>
    <col min="8450" max="8450" width="18.140625" customWidth="1"/>
    <col min="8451" max="8451" width="97.28515625" customWidth="1"/>
    <col min="8706" max="8706" width="18.140625" customWidth="1"/>
    <col min="8707" max="8707" width="97.28515625" customWidth="1"/>
    <col min="8962" max="8962" width="18.140625" customWidth="1"/>
    <col min="8963" max="8963" width="97.28515625" customWidth="1"/>
    <col min="9218" max="9218" width="18.140625" customWidth="1"/>
    <col min="9219" max="9219" width="97.28515625" customWidth="1"/>
    <col min="9474" max="9474" width="18.140625" customWidth="1"/>
    <col min="9475" max="9475" width="97.28515625" customWidth="1"/>
    <col min="9730" max="9730" width="18.140625" customWidth="1"/>
    <col min="9731" max="9731" width="97.28515625" customWidth="1"/>
    <col min="9986" max="9986" width="18.140625" customWidth="1"/>
    <col min="9987" max="9987" width="97.28515625" customWidth="1"/>
    <col min="10242" max="10242" width="18.140625" customWidth="1"/>
    <col min="10243" max="10243" width="97.28515625" customWidth="1"/>
    <col min="10498" max="10498" width="18.140625" customWidth="1"/>
    <col min="10499" max="10499" width="97.28515625" customWidth="1"/>
    <col min="10754" max="10754" width="18.140625" customWidth="1"/>
    <col min="10755" max="10755" width="97.28515625" customWidth="1"/>
    <col min="11010" max="11010" width="18.140625" customWidth="1"/>
    <col min="11011" max="11011" width="97.28515625" customWidth="1"/>
    <col min="11266" max="11266" width="18.140625" customWidth="1"/>
    <col min="11267" max="11267" width="97.28515625" customWidth="1"/>
    <col min="11522" max="11522" width="18.140625" customWidth="1"/>
    <col min="11523" max="11523" width="97.28515625" customWidth="1"/>
    <col min="11778" max="11778" width="18.140625" customWidth="1"/>
    <col min="11779" max="11779" width="97.28515625" customWidth="1"/>
    <col min="12034" max="12034" width="18.140625" customWidth="1"/>
    <col min="12035" max="12035" width="97.28515625" customWidth="1"/>
    <col min="12290" max="12290" width="18.140625" customWidth="1"/>
    <col min="12291" max="12291" width="97.28515625" customWidth="1"/>
    <col min="12546" max="12546" width="18.140625" customWidth="1"/>
    <col min="12547" max="12547" width="97.28515625" customWidth="1"/>
    <col min="12802" max="12802" width="18.140625" customWidth="1"/>
    <col min="12803" max="12803" width="97.28515625" customWidth="1"/>
    <col min="13058" max="13058" width="18.140625" customWidth="1"/>
    <col min="13059" max="13059" width="97.28515625" customWidth="1"/>
    <col min="13314" max="13314" width="18.140625" customWidth="1"/>
    <col min="13315" max="13315" width="97.28515625" customWidth="1"/>
    <col min="13570" max="13570" width="18.140625" customWidth="1"/>
    <col min="13571" max="13571" width="97.28515625" customWidth="1"/>
    <col min="13826" max="13826" width="18.140625" customWidth="1"/>
    <col min="13827" max="13827" width="97.28515625" customWidth="1"/>
    <col min="14082" max="14082" width="18.140625" customWidth="1"/>
    <col min="14083" max="14083" width="97.28515625" customWidth="1"/>
    <col min="14338" max="14338" width="18.140625" customWidth="1"/>
    <col min="14339" max="14339" width="97.28515625" customWidth="1"/>
    <col min="14594" max="14594" width="18.140625" customWidth="1"/>
    <col min="14595" max="14595" width="97.28515625" customWidth="1"/>
    <col min="14850" max="14850" width="18.140625" customWidth="1"/>
    <col min="14851" max="14851" width="97.28515625" customWidth="1"/>
    <col min="15106" max="15106" width="18.140625" customWidth="1"/>
    <col min="15107" max="15107" width="97.28515625" customWidth="1"/>
    <col min="15362" max="15362" width="18.140625" customWidth="1"/>
    <col min="15363" max="15363" width="97.28515625" customWidth="1"/>
    <col min="15618" max="15618" width="18.140625" customWidth="1"/>
    <col min="15619" max="15619" width="97.28515625" customWidth="1"/>
    <col min="15874" max="15874" width="18.140625" customWidth="1"/>
    <col min="15875" max="15875" width="97.28515625" customWidth="1"/>
    <col min="16130" max="16130" width="18.140625" customWidth="1"/>
    <col min="16131" max="16131" width="97.28515625" customWidth="1"/>
  </cols>
  <sheetData>
    <row r="2" spans="1:8" ht="18">
      <c r="A2" s="170" t="s">
        <v>76</v>
      </c>
      <c r="B2" s="199"/>
      <c r="C2" s="170"/>
      <c r="D2" s="170"/>
      <c r="E2" s="190"/>
      <c r="F2" s="190"/>
    </row>
    <row r="4" spans="1:8" ht="23.25" customHeight="1">
      <c r="A4" s="152" t="s">
        <v>68</v>
      </c>
      <c r="B4" s="184" t="s">
        <v>69</v>
      </c>
      <c r="C4" s="185"/>
      <c r="D4" s="194" t="s">
        <v>70</v>
      </c>
      <c r="E4" s="195"/>
      <c r="F4" s="196"/>
    </row>
    <row r="5" spans="1:8" ht="23.25" customHeight="1">
      <c r="A5" s="152"/>
      <c r="B5" s="186"/>
      <c r="C5" s="187"/>
      <c r="D5" s="153">
        <v>0</v>
      </c>
      <c r="E5" s="153">
        <v>1</v>
      </c>
      <c r="F5" s="153">
        <v>2</v>
      </c>
    </row>
    <row r="6" spans="1:8" ht="23.25" customHeight="1">
      <c r="A6" s="154" t="s">
        <v>71</v>
      </c>
      <c r="B6" s="188">
        <v>1</v>
      </c>
      <c r="C6" s="155" t="s">
        <v>85</v>
      </c>
      <c r="D6" s="156"/>
      <c r="E6" s="197"/>
      <c r="F6" s="197">
        <v>2</v>
      </c>
    </row>
    <row r="7" spans="1:8" ht="23.25" customHeight="1">
      <c r="A7" s="157" t="s">
        <v>72</v>
      </c>
      <c r="B7" s="189">
        <v>2</v>
      </c>
      <c r="C7" s="155" t="s">
        <v>86</v>
      </c>
      <c r="D7" s="156"/>
      <c r="E7" s="197"/>
      <c r="F7" s="197">
        <v>2</v>
      </c>
    </row>
    <row r="8" spans="1:8" ht="23.25" customHeight="1">
      <c r="A8" s="157"/>
      <c r="B8" s="188">
        <v>3</v>
      </c>
      <c r="C8" s="155" t="s">
        <v>87</v>
      </c>
      <c r="D8" s="156"/>
      <c r="E8" s="197"/>
      <c r="F8" s="197">
        <v>2</v>
      </c>
    </row>
    <row r="9" spans="1:8" ht="23.25" customHeight="1">
      <c r="A9" s="157"/>
      <c r="B9" s="189">
        <v>4</v>
      </c>
      <c r="C9" s="155" t="s">
        <v>88</v>
      </c>
      <c r="D9" s="156"/>
      <c r="E9" s="197"/>
      <c r="F9" s="197">
        <v>2</v>
      </c>
    </row>
    <row r="10" spans="1:8" ht="23.25" customHeight="1">
      <c r="A10" s="157"/>
      <c r="B10" s="188">
        <v>5</v>
      </c>
      <c r="C10" s="155" t="s">
        <v>89</v>
      </c>
      <c r="D10" s="156"/>
      <c r="E10" s="197">
        <v>1</v>
      </c>
      <c r="F10" s="197"/>
    </row>
    <row r="11" spans="1:8" ht="27.75" customHeight="1">
      <c r="A11" s="157"/>
      <c r="B11" s="189">
        <v>6</v>
      </c>
      <c r="C11" s="158" t="s">
        <v>90</v>
      </c>
      <c r="D11" s="156"/>
      <c r="E11" s="197">
        <v>1</v>
      </c>
      <c r="F11" s="198"/>
      <c r="G11" s="171"/>
      <c r="H11" s="172"/>
    </row>
    <row r="12" spans="1:8" ht="27.75" customHeight="1">
      <c r="A12" s="157"/>
      <c r="B12" s="188">
        <v>7</v>
      </c>
      <c r="C12" s="158" t="s">
        <v>91</v>
      </c>
      <c r="D12" s="156"/>
      <c r="E12" s="197"/>
      <c r="F12" s="197">
        <v>2</v>
      </c>
    </row>
    <row r="13" spans="1:8" ht="27.75" customHeight="1">
      <c r="A13" s="159"/>
      <c r="B13" s="189">
        <v>8</v>
      </c>
      <c r="C13" s="158" t="s">
        <v>92</v>
      </c>
      <c r="D13" s="156"/>
      <c r="E13" s="197"/>
      <c r="F13" s="197">
        <v>2</v>
      </c>
    </row>
    <row r="14" spans="1:8" ht="23.25" customHeight="1">
      <c r="A14" s="160" t="s">
        <v>73</v>
      </c>
      <c r="B14" s="160"/>
      <c r="C14" s="160"/>
      <c r="D14" s="161">
        <f>SUM(D6:F13)</f>
        <v>14</v>
      </c>
      <c r="E14" s="162"/>
      <c r="F14" s="163"/>
    </row>
    <row r="15" spans="1:8" ht="23.25" customHeight="1">
      <c r="A15" s="160" t="s">
        <v>74</v>
      </c>
      <c r="B15" s="160"/>
      <c r="C15" s="160"/>
      <c r="D15" s="161">
        <v>16</v>
      </c>
      <c r="E15" s="162"/>
      <c r="F15" s="163"/>
    </row>
    <row r="16" spans="1:8" ht="20.25" customHeight="1">
      <c r="A16" s="164" t="s">
        <v>75</v>
      </c>
      <c r="B16" s="188"/>
      <c r="C16" s="164"/>
      <c r="D16" s="161" t="str">
        <f>IF(D17&lt;=50,"(Buruk)",IF(D17&lt;=60,"(Sedang)",IF(D17&lt;=75,"(Cukup)",IF(D17&lt;=90.99,"(Baik)","(Baik Sekali)"))))</f>
        <v>(Baik)</v>
      </c>
      <c r="E16" s="162"/>
      <c r="F16" s="163"/>
    </row>
    <row r="17" spans="1:6" ht="51.75" customHeight="1">
      <c r="A17" s="165"/>
      <c r="B17" s="191"/>
      <c r="C17" s="166"/>
      <c r="D17" s="167">
        <f>SUM(D14/D15)*100</f>
        <v>87.5</v>
      </c>
      <c r="E17" s="168"/>
      <c r="F17" s="169"/>
    </row>
    <row r="18" spans="1:6">
      <c r="A18" s="173"/>
      <c r="C18" s="173"/>
    </row>
    <row r="19" spans="1:6">
      <c r="A19" s="173"/>
      <c r="C19" s="173"/>
    </row>
    <row r="20" spans="1:6" ht="25.5" customHeight="1">
      <c r="A20" s="152" t="s">
        <v>68</v>
      </c>
      <c r="B20" s="184" t="s">
        <v>69</v>
      </c>
      <c r="C20" s="185"/>
      <c r="D20" s="194" t="s">
        <v>70</v>
      </c>
      <c r="E20" s="195"/>
      <c r="F20" s="196"/>
    </row>
    <row r="21" spans="1:6" ht="25.5" customHeight="1">
      <c r="A21" s="152"/>
      <c r="B21" s="186"/>
      <c r="C21" s="187"/>
      <c r="D21" s="153">
        <v>0</v>
      </c>
      <c r="E21" s="153">
        <v>1</v>
      </c>
      <c r="F21" s="153">
        <v>2</v>
      </c>
    </row>
    <row r="22" spans="1:6" ht="25.5" customHeight="1">
      <c r="A22" s="154" t="s">
        <v>77</v>
      </c>
      <c r="B22" s="188">
        <v>1</v>
      </c>
      <c r="C22" s="155" t="s">
        <v>93</v>
      </c>
      <c r="D22" s="156"/>
      <c r="E22" s="197">
        <v>1</v>
      </c>
      <c r="F22" s="197"/>
    </row>
    <row r="23" spans="1:6" ht="25.5" customHeight="1">
      <c r="A23" s="157" t="s">
        <v>78</v>
      </c>
      <c r="B23" s="189">
        <v>2</v>
      </c>
      <c r="C23" s="155" t="s">
        <v>94</v>
      </c>
      <c r="D23" s="156"/>
      <c r="E23" s="197"/>
      <c r="F23" s="197">
        <v>2</v>
      </c>
    </row>
    <row r="24" spans="1:6" ht="25.5" customHeight="1">
      <c r="A24" s="157"/>
      <c r="B24" s="188">
        <v>3</v>
      </c>
      <c r="C24" s="155" t="s">
        <v>95</v>
      </c>
      <c r="D24" s="156"/>
      <c r="E24" s="197"/>
      <c r="F24" s="197">
        <v>2</v>
      </c>
    </row>
    <row r="25" spans="1:6" ht="25.5" customHeight="1">
      <c r="A25" s="157"/>
      <c r="B25" s="189">
        <v>4</v>
      </c>
      <c r="C25" s="155" t="s">
        <v>96</v>
      </c>
      <c r="D25" s="156"/>
      <c r="E25" s="197">
        <v>1</v>
      </c>
      <c r="F25" s="197"/>
    </row>
    <row r="26" spans="1:6" ht="25.5" customHeight="1">
      <c r="A26" s="157"/>
      <c r="B26" s="188">
        <v>5</v>
      </c>
      <c r="C26" s="155" t="s">
        <v>97</v>
      </c>
      <c r="D26" s="156"/>
      <c r="E26" s="197">
        <v>1</v>
      </c>
      <c r="F26" s="197"/>
    </row>
    <row r="27" spans="1:6" ht="25.5" customHeight="1">
      <c r="A27" s="157"/>
      <c r="B27" s="189">
        <v>6</v>
      </c>
      <c r="C27" s="155" t="s">
        <v>98</v>
      </c>
      <c r="D27" s="156"/>
      <c r="E27" s="197">
        <v>1</v>
      </c>
      <c r="F27" s="197"/>
    </row>
    <row r="28" spans="1:6" ht="25.5" customHeight="1">
      <c r="A28" s="157"/>
      <c r="B28" s="188">
        <v>7</v>
      </c>
      <c r="C28" s="155" t="s">
        <v>99</v>
      </c>
      <c r="D28" s="156"/>
      <c r="E28" s="197"/>
      <c r="F28" s="197">
        <v>2</v>
      </c>
    </row>
    <row r="29" spans="1:6" ht="25.5" customHeight="1">
      <c r="A29" s="157"/>
      <c r="B29" s="189">
        <v>8</v>
      </c>
      <c r="C29" s="155" t="s">
        <v>100</v>
      </c>
      <c r="D29" s="156"/>
      <c r="E29" s="197"/>
      <c r="F29" s="197">
        <v>2</v>
      </c>
    </row>
    <row r="30" spans="1:6" ht="25.5" customHeight="1">
      <c r="A30" s="157"/>
      <c r="B30" s="188">
        <v>9</v>
      </c>
      <c r="C30" s="155" t="s">
        <v>101</v>
      </c>
      <c r="D30" s="156"/>
      <c r="E30" s="197"/>
      <c r="F30" s="197">
        <v>2</v>
      </c>
    </row>
    <row r="31" spans="1:6" ht="25.5" customHeight="1">
      <c r="A31" s="159"/>
      <c r="B31" s="189">
        <v>10</v>
      </c>
      <c r="C31" s="155" t="s">
        <v>102</v>
      </c>
      <c r="D31" s="156"/>
      <c r="E31" s="197"/>
      <c r="F31" s="197">
        <v>2</v>
      </c>
    </row>
    <row r="32" spans="1:6" ht="25.5" customHeight="1">
      <c r="A32" s="160" t="s">
        <v>73</v>
      </c>
      <c r="B32" s="160"/>
      <c r="C32" s="160"/>
      <c r="D32" s="174">
        <f>SUM(D22:F31)</f>
        <v>16</v>
      </c>
      <c r="E32" s="175"/>
      <c r="F32" s="176"/>
    </row>
    <row r="33" spans="1:6" ht="25.5" customHeight="1">
      <c r="A33" s="160" t="s">
        <v>74</v>
      </c>
      <c r="B33" s="160"/>
      <c r="C33" s="160"/>
      <c r="D33" s="174">
        <v>20</v>
      </c>
      <c r="E33" s="175"/>
      <c r="F33" s="176"/>
    </row>
    <row r="34" spans="1:6" ht="25.5" customHeight="1">
      <c r="A34" s="177" t="s">
        <v>75</v>
      </c>
      <c r="B34" s="177"/>
      <c r="C34" s="178"/>
      <c r="D34" s="174" t="str">
        <f>IF(D35&lt;=50,"(Buruk)",IF(D35&lt;=60,"(Sedang)",IF(D35&lt;=75,"(Cukup)",IF(D35&lt;=90.99,"(Baik)","(Baik Sekali)"))))</f>
        <v>(Baik)</v>
      </c>
      <c r="E34" s="175"/>
      <c r="F34" s="176"/>
    </row>
    <row r="35" spans="1:6" ht="39.75" customHeight="1">
      <c r="A35" s="179"/>
      <c r="B35" s="179"/>
      <c r="C35" s="180"/>
      <c r="D35" s="174">
        <f>SUM(D32/D33)*100</f>
        <v>80</v>
      </c>
      <c r="E35" s="175"/>
      <c r="F35" s="176"/>
    </row>
    <row r="38" spans="1:6" ht="33.75" customHeight="1">
      <c r="A38" s="152" t="s">
        <v>68</v>
      </c>
      <c r="B38" s="184" t="s">
        <v>69</v>
      </c>
      <c r="C38" s="185"/>
      <c r="D38" s="194" t="s">
        <v>70</v>
      </c>
      <c r="E38" s="195"/>
      <c r="F38" s="196"/>
    </row>
    <row r="39" spans="1:6" ht="33.75" customHeight="1">
      <c r="A39" s="152"/>
      <c r="B39" s="186"/>
      <c r="C39" s="187"/>
      <c r="D39" s="153">
        <v>0</v>
      </c>
      <c r="E39" s="153">
        <v>1</v>
      </c>
      <c r="F39" s="153">
        <v>2</v>
      </c>
    </row>
    <row r="40" spans="1:6" ht="33.75" customHeight="1">
      <c r="A40" s="154" t="s">
        <v>79</v>
      </c>
      <c r="B40" s="188">
        <v>1</v>
      </c>
      <c r="C40" s="155" t="s">
        <v>103</v>
      </c>
      <c r="D40" s="156"/>
      <c r="E40" s="197"/>
      <c r="F40" s="197">
        <v>2</v>
      </c>
    </row>
    <row r="41" spans="1:6" ht="33.75" customHeight="1">
      <c r="A41" s="157" t="s">
        <v>80</v>
      </c>
      <c r="B41" s="189">
        <v>2</v>
      </c>
      <c r="C41" s="155" t="s">
        <v>104</v>
      </c>
      <c r="D41" s="156"/>
      <c r="E41" s="197"/>
      <c r="F41" s="197">
        <v>2</v>
      </c>
    </row>
    <row r="42" spans="1:6" ht="33.75" customHeight="1">
      <c r="A42" s="157"/>
      <c r="B42" s="188">
        <v>3</v>
      </c>
      <c r="C42" s="155" t="s">
        <v>105</v>
      </c>
      <c r="D42" s="156"/>
      <c r="E42" s="197"/>
      <c r="F42" s="197">
        <v>2</v>
      </c>
    </row>
    <row r="43" spans="1:6" ht="33.75" customHeight="1">
      <c r="A43" s="157"/>
      <c r="B43" s="189">
        <v>4</v>
      </c>
      <c r="C43" s="155" t="s">
        <v>106</v>
      </c>
      <c r="D43" s="156"/>
      <c r="E43" s="197"/>
      <c r="F43" s="197">
        <v>2</v>
      </c>
    </row>
    <row r="44" spans="1:6" ht="33.75" customHeight="1">
      <c r="A44" s="157"/>
      <c r="B44" s="188">
        <v>5</v>
      </c>
      <c r="C44" s="155" t="s">
        <v>107</v>
      </c>
      <c r="D44" s="156"/>
      <c r="E44" s="197">
        <v>1</v>
      </c>
      <c r="F44" s="197"/>
    </row>
    <row r="45" spans="1:6" ht="33.75" customHeight="1">
      <c r="A45" s="157"/>
      <c r="B45" s="189">
        <v>6</v>
      </c>
      <c r="C45" s="155" t="s">
        <v>108</v>
      </c>
      <c r="D45" s="156"/>
      <c r="E45" s="197"/>
      <c r="F45" s="197">
        <v>2</v>
      </c>
    </row>
    <row r="46" spans="1:6" ht="33.75" customHeight="1">
      <c r="A46" s="157"/>
      <c r="B46" s="188">
        <v>7</v>
      </c>
      <c r="C46" s="155" t="s">
        <v>109</v>
      </c>
      <c r="D46" s="156"/>
      <c r="E46" s="197">
        <v>1</v>
      </c>
      <c r="F46" s="197"/>
    </row>
    <row r="47" spans="1:6" ht="33.75" customHeight="1">
      <c r="A47" s="160" t="s">
        <v>73</v>
      </c>
      <c r="B47" s="160"/>
      <c r="C47" s="160"/>
      <c r="D47" s="174">
        <f>SUM(D40:F46)</f>
        <v>12</v>
      </c>
      <c r="E47" s="175"/>
      <c r="F47" s="176"/>
    </row>
    <row r="48" spans="1:6" ht="33.75" customHeight="1">
      <c r="A48" s="160" t="s">
        <v>74</v>
      </c>
      <c r="B48" s="160"/>
      <c r="C48" s="160"/>
      <c r="D48" s="174">
        <v>14</v>
      </c>
      <c r="E48" s="175"/>
      <c r="F48" s="176"/>
    </row>
    <row r="49" spans="1:6" ht="33.75" customHeight="1">
      <c r="A49" s="177" t="s">
        <v>75</v>
      </c>
      <c r="B49" s="177"/>
      <c r="C49" s="178"/>
      <c r="D49" s="174" t="str">
        <f>IF(D50&lt;=50,"(Buruk)",IF(D50&lt;=60,"(Sedang)",IF(D50&lt;=75,"(Cukup)",IF(D50&lt;=90.99,"(Baik)","(Baik Sekali)"))))</f>
        <v>(Baik)</v>
      </c>
      <c r="E49" s="175"/>
      <c r="F49" s="176"/>
    </row>
    <row r="50" spans="1:6" ht="33.75" customHeight="1">
      <c r="A50" s="179"/>
      <c r="B50" s="179"/>
      <c r="C50" s="180"/>
      <c r="D50" s="181">
        <f>SUM(D47/D48)*100</f>
        <v>85.714285714285708</v>
      </c>
      <c r="E50" s="182"/>
      <c r="F50" s="183"/>
    </row>
    <row r="52" spans="1:6" ht="29.25" customHeight="1">
      <c r="A52" s="152" t="s">
        <v>68</v>
      </c>
      <c r="B52" s="184" t="s">
        <v>69</v>
      </c>
      <c r="C52" s="185"/>
      <c r="D52" s="194" t="s">
        <v>70</v>
      </c>
      <c r="E52" s="195"/>
      <c r="F52" s="196"/>
    </row>
    <row r="53" spans="1:6" ht="29.25" customHeight="1">
      <c r="A53" s="152"/>
      <c r="B53" s="186"/>
      <c r="C53" s="187"/>
      <c r="D53" s="153">
        <v>0</v>
      </c>
      <c r="E53" s="153">
        <v>1</v>
      </c>
      <c r="F53" s="153">
        <v>2</v>
      </c>
    </row>
    <row r="54" spans="1:6" ht="29.25" customHeight="1">
      <c r="A54" s="154" t="s">
        <v>81</v>
      </c>
      <c r="B54" s="188">
        <v>1</v>
      </c>
      <c r="C54" s="158" t="s">
        <v>110</v>
      </c>
      <c r="D54" s="156"/>
      <c r="E54" s="197"/>
      <c r="F54" s="197">
        <v>2</v>
      </c>
    </row>
    <row r="55" spans="1:6" ht="29.25" customHeight="1">
      <c r="A55" s="157" t="s">
        <v>82</v>
      </c>
      <c r="B55" s="189">
        <v>2</v>
      </c>
      <c r="C55" s="155" t="s">
        <v>111</v>
      </c>
      <c r="D55" s="156"/>
      <c r="E55" s="197"/>
      <c r="F55" s="197">
        <v>2</v>
      </c>
    </row>
    <row r="56" spans="1:6" ht="29.25" customHeight="1">
      <c r="A56" s="157"/>
      <c r="B56" s="188">
        <v>3</v>
      </c>
      <c r="C56" s="158" t="s">
        <v>112</v>
      </c>
      <c r="D56" s="156"/>
      <c r="E56" s="197"/>
      <c r="F56" s="197">
        <v>2</v>
      </c>
    </row>
    <row r="57" spans="1:6" ht="29.25" customHeight="1">
      <c r="A57" s="157"/>
      <c r="B57" s="189">
        <v>4</v>
      </c>
      <c r="C57" s="155" t="s">
        <v>113</v>
      </c>
      <c r="D57" s="156"/>
      <c r="E57" s="197">
        <v>1</v>
      </c>
      <c r="F57" s="197"/>
    </row>
    <row r="58" spans="1:6" ht="29.25" customHeight="1">
      <c r="A58" s="157"/>
      <c r="B58" s="188">
        <v>5</v>
      </c>
      <c r="C58" s="158" t="s">
        <v>114</v>
      </c>
      <c r="D58" s="156"/>
      <c r="E58" s="197">
        <v>1</v>
      </c>
      <c r="F58" s="197"/>
    </row>
    <row r="59" spans="1:6" ht="29.25" customHeight="1">
      <c r="A59" s="160" t="s">
        <v>73</v>
      </c>
      <c r="B59" s="160"/>
      <c r="C59" s="160"/>
      <c r="D59" s="174">
        <f>SUM(D54:F58)</f>
        <v>8</v>
      </c>
      <c r="E59" s="175"/>
      <c r="F59" s="176"/>
    </row>
    <row r="60" spans="1:6" ht="29.25" customHeight="1">
      <c r="A60" s="160" t="s">
        <v>74</v>
      </c>
      <c r="B60" s="160"/>
      <c r="C60" s="160"/>
      <c r="D60" s="174">
        <v>10</v>
      </c>
      <c r="E60" s="175"/>
      <c r="F60" s="176"/>
    </row>
    <row r="61" spans="1:6" ht="29.25" customHeight="1">
      <c r="A61" s="177" t="s">
        <v>75</v>
      </c>
      <c r="B61" s="177"/>
      <c r="C61" s="178"/>
      <c r="D61" s="174" t="str">
        <f>IF(D62&lt;=50,"(Buruk)",IF(D62&lt;=60,"(Sedang)",IF(D62&lt;=75,"(Cukup)",IF(D62&lt;=90.99,"(Baik)","(Baik Sekali)"))))</f>
        <v>(Baik)</v>
      </c>
      <c r="E61" s="175"/>
      <c r="F61" s="176"/>
    </row>
    <row r="62" spans="1:6" ht="29.25" customHeight="1">
      <c r="A62" s="179"/>
      <c r="B62" s="179"/>
      <c r="C62" s="180"/>
      <c r="D62" s="174">
        <f>SUM(D59/D60)*100</f>
        <v>80</v>
      </c>
      <c r="E62" s="175"/>
      <c r="F62" s="176"/>
    </row>
    <row r="64" spans="1:6" ht="34.5" customHeight="1">
      <c r="A64" s="152" t="s">
        <v>68</v>
      </c>
      <c r="B64" s="184" t="s">
        <v>69</v>
      </c>
      <c r="C64" s="185"/>
      <c r="D64" s="194" t="s">
        <v>70</v>
      </c>
      <c r="E64" s="195"/>
      <c r="F64" s="196"/>
    </row>
    <row r="65" spans="1:6" ht="34.5" customHeight="1">
      <c r="A65" s="152"/>
      <c r="B65" s="186"/>
      <c r="C65" s="187"/>
      <c r="D65" s="153">
        <v>0</v>
      </c>
      <c r="E65" s="153">
        <v>1</v>
      </c>
      <c r="F65" s="153">
        <v>2</v>
      </c>
    </row>
    <row r="66" spans="1:6" ht="34.5" customHeight="1">
      <c r="A66" s="154" t="s">
        <v>83</v>
      </c>
      <c r="B66" s="188">
        <v>1</v>
      </c>
      <c r="C66" s="155" t="s">
        <v>115</v>
      </c>
      <c r="D66" s="156"/>
      <c r="E66" s="197">
        <v>1</v>
      </c>
      <c r="F66" s="197"/>
    </row>
    <row r="67" spans="1:6" ht="34.5" customHeight="1">
      <c r="A67" s="157" t="s">
        <v>84</v>
      </c>
      <c r="B67" s="189">
        <v>2</v>
      </c>
      <c r="C67" s="155" t="s">
        <v>116</v>
      </c>
      <c r="D67" s="156"/>
      <c r="E67" s="197">
        <v>1</v>
      </c>
      <c r="F67" s="197"/>
    </row>
    <row r="68" spans="1:6" ht="34.5" customHeight="1">
      <c r="A68" s="157"/>
      <c r="B68" s="188">
        <v>3</v>
      </c>
      <c r="C68" s="158" t="s">
        <v>117</v>
      </c>
      <c r="D68" s="156"/>
      <c r="E68" s="197"/>
      <c r="F68" s="197">
        <v>2</v>
      </c>
    </row>
    <row r="69" spans="1:6" ht="34.5" customHeight="1">
      <c r="A69" s="157"/>
      <c r="B69" s="189">
        <v>4</v>
      </c>
      <c r="C69" s="158" t="s">
        <v>118</v>
      </c>
      <c r="D69" s="156"/>
      <c r="E69" s="197"/>
      <c r="F69" s="197">
        <v>2</v>
      </c>
    </row>
    <row r="70" spans="1:6" ht="34.5" customHeight="1">
      <c r="A70" s="157"/>
      <c r="B70" s="188">
        <v>5</v>
      </c>
      <c r="C70" s="158" t="s">
        <v>119</v>
      </c>
      <c r="D70" s="156"/>
      <c r="E70" s="197">
        <v>1</v>
      </c>
      <c r="F70" s="197">
        <v>2</v>
      </c>
    </row>
    <row r="71" spans="1:6" ht="34.5" customHeight="1">
      <c r="A71" s="157"/>
      <c r="B71" s="189">
        <v>6</v>
      </c>
      <c r="C71" s="155" t="s">
        <v>120</v>
      </c>
      <c r="D71" s="156"/>
      <c r="E71" s="197">
        <v>1</v>
      </c>
      <c r="F71" s="197"/>
    </row>
    <row r="72" spans="1:6" ht="34.5" customHeight="1">
      <c r="A72" s="160" t="s">
        <v>73</v>
      </c>
      <c r="B72" s="160"/>
      <c r="C72" s="160"/>
      <c r="D72" s="174">
        <f>SUM(D66:F71)</f>
        <v>10</v>
      </c>
      <c r="E72" s="175"/>
      <c r="F72" s="176"/>
    </row>
    <row r="73" spans="1:6" ht="34.5" customHeight="1">
      <c r="A73" s="160" t="s">
        <v>74</v>
      </c>
      <c r="B73" s="160"/>
      <c r="C73" s="160"/>
      <c r="D73" s="174">
        <v>12</v>
      </c>
      <c r="E73" s="175"/>
      <c r="F73" s="176"/>
    </row>
    <row r="74" spans="1:6" ht="34.5" customHeight="1">
      <c r="A74" s="177" t="s">
        <v>75</v>
      </c>
      <c r="B74" s="177"/>
      <c r="C74" s="178"/>
      <c r="D74" s="174" t="str">
        <f>IF(D75&lt;=50,"(Buruk)",IF(D75&lt;=60,"(Sedang)",IF(D75&lt;=75,"(Cukup)",IF(D75&lt;=90.99,"(Baik)","(Baik Sekali)"))))</f>
        <v>(Baik)</v>
      </c>
      <c r="E74" s="175"/>
      <c r="F74" s="176"/>
    </row>
    <row r="75" spans="1:6" ht="34.5" customHeight="1">
      <c r="A75" s="179"/>
      <c r="B75" s="179"/>
      <c r="C75" s="180"/>
      <c r="D75" s="181">
        <f>SUM(D72/D73)*100</f>
        <v>83.333333333333343</v>
      </c>
      <c r="E75" s="182"/>
      <c r="F75" s="183"/>
    </row>
  </sheetData>
  <mergeCells count="55">
    <mergeCell ref="A67:A71"/>
    <mergeCell ref="A72:C72"/>
    <mergeCell ref="D72:F72"/>
    <mergeCell ref="A73:C73"/>
    <mergeCell ref="D73:F73"/>
    <mergeCell ref="A74:C75"/>
    <mergeCell ref="D74:F74"/>
    <mergeCell ref="D75:F75"/>
    <mergeCell ref="A60:C60"/>
    <mergeCell ref="D60:F60"/>
    <mergeCell ref="A61:C62"/>
    <mergeCell ref="D61:F61"/>
    <mergeCell ref="D62:F62"/>
    <mergeCell ref="A64:A65"/>
    <mergeCell ref="D64:F64"/>
    <mergeCell ref="B64:C65"/>
    <mergeCell ref="A52:A53"/>
    <mergeCell ref="D52:F52"/>
    <mergeCell ref="A55:A58"/>
    <mergeCell ref="A59:C59"/>
    <mergeCell ref="D59:F59"/>
    <mergeCell ref="B52:C53"/>
    <mergeCell ref="A41:A46"/>
    <mergeCell ref="A47:C47"/>
    <mergeCell ref="D47:F47"/>
    <mergeCell ref="A48:C48"/>
    <mergeCell ref="D48:F48"/>
    <mergeCell ref="A49:C50"/>
    <mergeCell ref="D49:F49"/>
    <mergeCell ref="D50:F50"/>
    <mergeCell ref="A33:C33"/>
    <mergeCell ref="D33:F33"/>
    <mergeCell ref="A34:C35"/>
    <mergeCell ref="D34:F34"/>
    <mergeCell ref="D35:F35"/>
    <mergeCell ref="A38:A39"/>
    <mergeCell ref="D38:F38"/>
    <mergeCell ref="B38:C39"/>
    <mergeCell ref="A20:A21"/>
    <mergeCell ref="D20:F20"/>
    <mergeCell ref="A23:A31"/>
    <mergeCell ref="A32:C32"/>
    <mergeCell ref="D32:F32"/>
    <mergeCell ref="B20:C21"/>
    <mergeCell ref="G11:H11"/>
    <mergeCell ref="A14:C14"/>
    <mergeCell ref="A15:C15"/>
    <mergeCell ref="D15:F15"/>
    <mergeCell ref="D16:F16"/>
    <mergeCell ref="D17:F17"/>
    <mergeCell ref="D14:F14"/>
    <mergeCell ref="A4:A5"/>
    <mergeCell ref="D4:F4"/>
    <mergeCell ref="A7:A13"/>
    <mergeCell ref="B4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PENGUKURAN</vt:lpstr>
      <vt:lpstr>PENILAIAN</vt:lpstr>
      <vt:lpstr>INDIKATOR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bkn</dc:creator>
  <cp:lastModifiedBy>Jajang Nurjaman</cp:lastModifiedBy>
  <cp:lastPrinted>2017-05-03T13:57:07Z</cp:lastPrinted>
  <dcterms:created xsi:type="dcterms:W3CDTF">2010-10-07T03:41:24Z</dcterms:created>
  <dcterms:modified xsi:type="dcterms:W3CDTF">2017-07-17T07:33:43Z</dcterms:modified>
</cp:coreProperties>
</file>