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ayan\iCloudDrive\Desktop\Final Dissertation\"/>
    </mc:Choice>
  </mc:AlternateContent>
  <xr:revisionPtr revIDLastSave="0" documentId="8_{715C70D3-0BD9-416C-9796-9CD3A5C9961B}" xr6:coauthVersionLast="47" xr6:coauthVersionMax="47" xr10:uidLastSave="{00000000-0000-0000-0000-000000000000}"/>
  <bookViews>
    <workbookView xWindow="45972" yWindow="-108" windowWidth="17496" windowHeight="30216" tabRatio="500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1" i="2" l="1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2" i="1"/>
  <c r="S2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<sst xmlns="http://schemas.openxmlformats.org/spreadsheetml/2006/main" count="22" uniqueCount="20">
  <si>
    <t>Date</t>
  </si>
  <si>
    <t>GDP per capita (US $)</t>
  </si>
  <si>
    <t>Unemployment, total (% of total labor force) (modeled ILO estimate)</t>
  </si>
  <si>
    <t>Inflation, consumer prices (annual %)</t>
  </si>
  <si>
    <t>Brent Crude ($)</t>
  </si>
  <si>
    <t>Real Estate Loans by Banks (SAR m)</t>
  </si>
  <si>
    <t>General government final consumption expenditure (% of GDP)</t>
  </si>
  <si>
    <t>Urban population (% of total population)</t>
  </si>
  <si>
    <t>Population growth (annual %)</t>
  </si>
  <si>
    <t>Construction cost (annualised inflation) in %</t>
  </si>
  <si>
    <t>Mortgage rate (%)</t>
  </si>
  <si>
    <t>Rent inflation (%)</t>
  </si>
  <si>
    <t>House price index</t>
  </si>
  <si>
    <t>Log GDP per capita (US $)</t>
  </si>
  <si>
    <t>Log Brent Crude</t>
  </si>
  <si>
    <t xml:space="preserve">Log Real Estate Loans by Banks </t>
  </si>
  <si>
    <t>Log HPI</t>
  </si>
  <si>
    <t>Log HPI t-1</t>
  </si>
  <si>
    <t>ΔLog HPI</t>
  </si>
  <si>
    <t>ΔLog HPI^2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</si>
</sst>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00_);_(* \(#,##0.00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 applyFill="1" applyBorder="1" applyAlignment="1">
      <alignment wrapText="1"/>
    </xf>
    <xf numFmtId="164" fontId="0" fillId="0" borderId="0" xfId="1" applyNumberFormat="1" applyFont="1"/>
    <xf numFmtId="43" fontId="3" fillId="0" borderId="0" xfId="1" applyFont="1"/>
    <xf numFmtId="165" fontId="0" fillId="0" borderId="0" xfId="1" applyNumberFormat="1" applyFont="1"/>
    <xf numFmtId="43" fontId="0" fillId="0" borderId="0" xfId="0" applyNumberFormat="1"/>
    <xf numFmtId="166" fontId="0" fillId="0" borderId="0" xfId="0" applyNumberForma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Squared Log Returns of the House Price Index (Proxy for Volatility), Saudi Arabia, 1990Q1–2024Q4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ΔLog HPI^2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Sheet2!$A$2:$A$141</c:f>
              <c:strCache>
                <c:ptCount val="140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  <c:pt idx="134">
                  <c:v>2023 Q3</c:v>
                </c:pt>
                <c:pt idx="135">
                  <c:v>2023 Q4</c:v>
                </c:pt>
                <c:pt idx="136">
                  <c:v>2024 Q1</c:v>
                </c:pt>
                <c:pt idx="137">
                  <c:v>2024 Q2</c:v>
                </c:pt>
                <c:pt idx="138">
                  <c:v>2024 Q3</c:v>
                </c:pt>
                <c:pt idx="139">
                  <c:v>2024 Q4</c:v>
                </c:pt>
              </c:strCache>
            </c:strRef>
          </c:cat>
          <c:val>
            <c:numRef>
              <c:f>Sheet2!$B$2:$B$141</c:f>
              <c:numCache>
                <c:formatCode>_(* #,##0.000000_);_(* \(#,##0.000000\);_(* "-"??_);_(@_)</c:formatCode>
                <c:ptCount val="140"/>
                <c:pt idx="0">
                  <c:v>1.4294832743329744E-4</c:v>
                </c:pt>
                <c:pt idx="1">
                  <c:v>2.9514088183686145E-5</c:v>
                </c:pt>
                <c:pt idx="2">
                  <c:v>1.697003551335615E-5</c:v>
                </c:pt>
                <c:pt idx="3">
                  <c:v>1.5024775229731895E-4</c:v>
                </c:pt>
                <c:pt idx="4">
                  <c:v>4.837828621301051E-5</c:v>
                </c:pt>
                <c:pt idx="5">
                  <c:v>4.77122548832638E-5</c:v>
                </c:pt>
                <c:pt idx="6">
                  <c:v>4.7059883540184705E-5</c:v>
                </c:pt>
                <c:pt idx="7">
                  <c:v>4.6420801174209562E-5</c:v>
                </c:pt>
                <c:pt idx="8">
                  <c:v>1.3768399457993892E-5</c:v>
                </c:pt>
                <c:pt idx="9">
                  <c:v>1.3871148588908294E-5</c:v>
                </c:pt>
                <c:pt idx="10">
                  <c:v>1.3975052202655546E-5</c:v>
                </c:pt>
                <c:pt idx="11">
                  <c:v>1.4080127659836324E-5</c:v>
                </c:pt>
                <c:pt idx="12">
                  <c:v>3.1979675139938103E-5</c:v>
                </c:pt>
                <c:pt idx="13">
                  <c:v>3.2344461325595692E-5</c:v>
                </c:pt>
                <c:pt idx="14">
                  <c:v>3.2715524879847574E-5</c:v>
                </c:pt>
                <c:pt idx="15">
                  <c:v>3.3093010664377899E-5</c:v>
                </c:pt>
                <c:pt idx="16">
                  <c:v>2.2049582607052082E-3</c:v>
                </c:pt>
                <c:pt idx="17">
                  <c:v>2.011573285352597E-3</c:v>
                </c:pt>
                <c:pt idx="18">
                  <c:v>1.8425594639593648E-3</c:v>
                </c:pt>
                <c:pt idx="19">
                  <c:v>1.6939869313808142E-3</c:v>
                </c:pt>
                <c:pt idx="20">
                  <c:v>1.8311519229957887E-4</c:v>
                </c:pt>
                <c:pt idx="21">
                  <c:v>1.8817354370566377E-4</c:v>
                </c:pt>
                <c:pt idx="22">
                  <c:v>1.9344442634815551E-4</c:v>
                </c:pt>
                <c:pt idx="23">
                  <c:v>1.989399155363919E-4</c:v>
                </c:pt>
                <c:pt idx="24">
                  <c:v>2.0737211730620991E-3</c:v>
                </c:pt>
                <c:pt idx="25">
                  <c:v>1.8969870146328283E-3</c:v>
                </c:pt>
                <c:pt idx="26">
                  <c:v>1.7419218509045909E-3</c:v>
                </c:pt>
                <c:pt idx="27">
                  <c:v>1.6051225319537944E-3</c:v>
                </c:pt>
                <c:pt idx="28">
                  <c:v>1.1276987456371821E-5</c:v>
                </c:pt>
                <c:pt idx="29">
                  <c:v>1.1353109768340779E-5</c:v>
                </c:pt>
                <c:pt idx="30">
                  <c:v>1.1430005455500036E-5</c:v>
                </c:pt>
                <c:pt idx="31">
                  <c:v>1.1507685029735577E-5</c:v>
                </c:pt>
                <c:pt idx="32">
                  <c:v>5.7513463022383236E-4</c:v>
                </c:pt>
                <c:pt idx="33">
                  <c:v>5.4850924398253174E-4</c:v>
                </c:pt>
                <c:pt idx="34">
                  <c:v>5.2369090426199519E-4</c:v>
                </c:pt>
                <c:pt idx="35">
                  <c:v>5.0051970681747634E-4</c:v>
                </c:pt>
                <c:pt idx="36">
                  <c:v>3.0301299217151196E-4</c:v>
                </c:pt>
                <c:pt idx="37">
                  <c:v>3.1384452070730055E-4</c:v>
                </c:pt>
                <c:pt idx="38">
                  <c:v>3.2526739009337271E-4</c:v>
                </c:pt>
                <c:pt idx="39">
                  <c:v>3.3732544297581545E-4</c:v>
                </c:pt>
                <c:pt idx="40">
                  <c:v>1.3351037553888843E-3</c:v>
                </c:pt>
                <c:pt idx="41">
                  <c:v>1.2426258289600924E-3</c:v>
                </c:pt>
                <c:pt idx="42">
                  <c:v>1.159434411894363E-3</c:v>
                </c:pt>
                <c:pt idx="43">
                  <c:v>1.0843264257067117E-3</c:v>
                </c:pt>
                <c:pt idx="44">
                  <c:v>6.4264130956389131E-5</c:v>
                </c:pt>
                <c:pt idx="45">
                  <c:v>6.5307005737759053E-5</c:v>
                </c:pt>
                <c:pt idx="46">
                  <c:v>6.6375473706239694E-5</c:v>
                </c:pt>
                <c:pt idx="47">
                  <c:v>6.7470379210376495E-5</c:v>
                </c:pt>
                <c:pt idx="48">
                  <c:v>4.1356350440221508E-5</c:v>
                </c:pt>
                <c:pt idx="49">
                  <c:v>4.1893444025425782E-5</c:v>
                </c:pt>
                <c:pt idx="50">
                  <c:v>4.2441068807908362E-5</c:v>
                </c:pt>
                <c:pt idx="51">
                  <c:v>4.299950192276414E-5</c:v>
                </c:pt>
                <c:pt idx="52">
                  <c:v>1.0475116408974238E-3</c:v>
                </c:pt>
                <c:pt idx="53">
                  <c:v>9.8285572401233851E-4</c:v>
                </c:pt>
                <c:pt idx="54">
                  <c:v>9.2400661917440424E-4</c:v>
                </c:pt>
                <c:pt idx="55">
                  <c:v>8.7028919984656345E-4</c:v>
                </c:pt>
                <c:pt idx="56">
                  <c:v>4.7753212501640805E-4</c:v>
                </c:pt>
                <c:pt idx="57">
                  <c:v>4.573255223191909E-4</c:v>
                </c:pt>
                <c:pt idx="58">
                  <c:v>4.383748843440586E-4</c:v>
                </c:pt>
                <c:pt idx="59">
                  <c:v>4.2057823713379823E-4</c:v>
                </c:pt>
                <c:pt idx="60">
                  <c:v>2.1012153084462595E-4</c:v>
                </c:pt>
                <c:pt idx="61">
                  <c:v>2.04159706485936E-4</c:v>
                </c:pt>
                <c:pt idx="62">
                  <c:v>1.9844806572026118E-4</c:v>
                </c:pt>
                <c:pt idx="63">
                  <c:v>1.929728033678993E-4</c:v>
                </c:pt>
                <c:pt idx="64">
                  <c:v>8.960375482700147E-5</c:v>
                </c:pt>
                <c:pt idx="65">
                  <c:v>9.1324527146366836E-5</c:v>
                </c:pt>
                <c:pt idx="66">
                  <c:v>9.3095349114869828E-5</c:v>
                </c:pt>
                <c:pt idx="67">
                  <c:v>9.4918180693249088E-5</c:v>
                </c:pt>
                <c:pt idx="68">
                  <c:v>1.9290743661159456E-4</c:v>
                </c:pt>
                <c:pt idx="69">
                  <c:v>1.8765833674914197E-4</c:v>
                </c:pt>
                <c:pt idx="70">
                  <c:v>1.8262060571706118E-4</c:v>
                </c:pt>
                <c:pt idx="71">
                  <c:v>1.7778304544697858E-4</c:v>
                </c:pt>
                <c:pt idx="72">
                  <c:v>2.6431770283598209E-4</c:v>
                </c:pt>
                <c:pt idx="73">
                  <c:v>2.5592818872477208E-4</c:v>
                </c:pt>
                <c:pt idx="74">
                  <c:v>2.4793186011133394E-4</c:v>
                </c:pt>
                <c:pt idx="75">
                  <c:v>2.4030452554479569E-4</c:v>
                </c:pt>
                <c:pt idx="76">
                  <c:v>2.4030452554479569E-4</c:v>
                </c:pt>
                <c:pt idx="77">
                  <c:v>2.4793186011133394E-4</c:v>
                </c:pt>
                <c:pt idx="78">
                  <c:v>2.5592818872477208E-4</c:v>
                </c:pt>
                <c:pt idx="79">
                  <c:v>2.6431770283598209E-4</c:v>
                </c:pt>
                <c:pt idx="80">
                  <c:v>2.8044225029648395E-4</c:v>
                </c:pt>
                <c:pt idx="81">
                  <c:v>2.7128002643936642E-4</c:v>
                </c:pt>
                <c:pt idx="82">
                  <c:v>2.6255958607315126E-4</c:v>
                </c:pt>
                <c:pt idx="83">
                  <c:v>2.5425297615897164E-4</c:v>
                </c:pt>
                <c:pt idx="84">
                  <c:v>3.1791489174684421E-4</c:v>
                </c:pt>
                <c:pt idx="85">
                  <c:v>3.0687381857487942E-4</c:v>
                </c:pt>
                <c:pt idx="86">
                  <c:v>2.9639810235003569E-4</c:v>
                </c:pt>
                <c:pt idx="87">
                  <c:v>2.8644979240622715E-4</c:v>
                </c:pt>
                <c:pt idx="88">
                  <c:v>1.3242501544821159E-4</c:v>
                </c:pt>
                <c:pt idx="89">
                  <c:v>1.2942900668888401E-4</c:v>
                </c:pt>
                <c:pt idx="90">
                  <c:v>1.2653353371464907E-4</c:v>
                </c:pt>
                <c:pt idx="91">
                  <c:v>1.2373414811684493E-4</c:v>
                </c:pt>
                <c:pt idx="92">
                  <c:v>1.9615253332425835E-4</c:v>
                </c:pt>
                <c:pt idx="93">
                  <c:v>1.9077134980277459E-4</c:v>
                </c:pt>
                <c:pt idx="94">
                  <c:v>1.8560860724224583E-4</c:v>
                </c:pt>
                <c:pt idx="95">
                  <c:v>1.8065264050582167E-4</c:v>
                </c:pt>
                <c:pt idx="96">
                  <c:v>2.1860931283752759E-4</c:v>
                </c:pt>
                <c:pt idx="97">
                  <c:v>2.1228532592608426E-4</c:v>
                </c:pt>
                <c:pt idx="98">
                  <c:v>2.0623183783659662E-4</c:v>
                </c:pt>
                <c:pt idx="99">
                  <c:v>2.0043363861910467E-4</c:v>
                </c:pt>
                <c:pt idx="100">
                  <c:v>8.6691625655306708E-6</c:v>
                </c:pt>
                <c:pt idx="101">
                  <c:v>8.7204389508226075E-6</c:v>
                </c:pt>
                <c:pt idx="102">
                  <c:v>8.7721716199582468E-6</c:v>
                </c:pt>
                <c:pt idx="103">
                  <c:v>8.8243660027121166E-6</c:v>
                </c:pt>
                <c:pt idx="104">
                  <c:v>8.1735063865368603E-5</c:v>
                </c:pt>
                <c:pt idx="105">
                  <c:v>8.3233252200448629E-5</c:v>
                </c:pt>
                <c:pt idx="106">
                  <c:v>8.477301371717324E-5</c:v>
                </c:pt>
                <c:pt idx="107">
                  <c:v>8.6355900922628569E-5</c:v>
                </c:pt>
                <c:pt idx="108">
                  <c:v>1.0873532481407304E-4</c:v>
                </c:pt>
                <c:pt idx="109">
                  <c:v>1.1103901800623533E-4</c:v>
                </c:pt>
                <c:pt idx="110">
                  <c:v>1.1341670469885355E-4</c:v>
                </c:pt>
                <c:pt idx="111">
                  <c:v>1.158715880227418E-4</c:v>
                </c:pt>
                <c:pt idx="112">
                  <c:v>1.7812217426520029E-4</c:v>
                </c:pt>
                <c:pt idx="113">
                  <c:v>1.8297367702158388E-4</c:v>
                </c:pt>
                <c:pt idx="114">
                  <c:v>1.8802612542641512E-4</c:v>
                </c:pt>
                <c:pt idx="115">
                  <c:v>1.9329077213796155E-4</c:v>
                </c:pt>
                <c:pt idx="116">
                  <c:v>8.7570946073968871E-5</c:v>
                </c:pt>
                <c:pt idx="117">
                  <c:v>8.9233221381724995E-5</c:v>
                </c:pt>
                <c:pt idx="118">
                  <c:v>9.0943280150188123E-5</c:v>
                </c:pt>
                <c:pt idx="119">
                  <c:v>9.2702971525820331E-5</c:v>
                </c:pt>
                <c:pt idx="120">
                  <c:v>6.6663471935021507E-5</c:v>
                </c:pt>
                <c:pt idx="121">
                  <c:v>6.7765540727223887E-5</c:v>
                </c:pt>
                <c:pt idx="122">
                  <c:v>6.8895166057719791E-5</c:v>
                </c:pt>
                <c:pt idx="123">
                  <c:v>7.0053274358293179E-5</c:v>
                </c:pt>
                <c:pt idx="124">
                  <c:v>6.9038537241195594E-5</c:v>
                </c:pt>
                <c:pt idx="125">
                  <c:v>6.790539846090462E-5</c:v>
                </c:pt>
                <c:pt idx="126">
                  <c:v>6.6799930088599219E-5</c:v>
                </c:pt>
                <c:pt idx="127">
                  <c:v>6.5721238478888753E-5</c:v>
                </c:pt>
                <c:pt idx="128">
                  <c:v>1.6310711665833136E-4</c:v>
                </c:pt>
                <c:pt idx="129">
                  <c:v>1.59019344149938E-4</c:v>
                </c:pt>
                <c:pt idx="130">
                  <c:v>1.5508334013867052E-4</c:v>
                </c:pt>
                <c:pt idx="131">
                  <c:v>1.5129168346582147E-4</c:v>
                </c:pt>
                <c:pt idx="132">
                  <c:v>6.1586130635340249E-4</c:v>
                </c:pt>
                <c:pt idx="133">
                  <c:v>5.8639411388546276E-4</c:v>
                </c:pt>
                <c:pt idx="134">
                  <c:v>5.5899235743114904E-4</c:v>
                </c:pt>
                <c:pt idx="135">
                  <c:v>5.3346741733325111E-4</c:v>
                </c:pt>
                <c:pt idx="136">
                  <c:v>3.2129087158309829E-4</c:v>
                </c:pt>
                <c:pt idx="137">
                  <c:v>3.1007501559278215E-4</c:v>
                </c:pt>
                <c:pt idx="138">
                  <c:v>2.9943637676303465E-4</c:v>
                </c:pt>
                <c:pt idx="139">
                  <c:v>2.8933601524141009E-4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E-4D5E-A679-5643808A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0505120"/>
        <c:axId val="-1990563648"/>
      </c:lineChart>
      <c:catAx>
        <c:axId val="-19905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563648"/>
        <c:crosses val="autoZero"/>
        <c:auto val="1"/>
        <c:lblAlgn val="ctr"/>
        <c:lblOffset val="100"/>
        <c:noMultiLvlLbl val="0"/>
      </c:catAx>
      <c:valAx>
        <c:axId val="-19905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Squared Log HPI Returns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00_);_(* \(#,##0.00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50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111</xdr:row>
      <xdr:rowOff>12700</xdr:rowOff>
    </xdr:from>
    <xdr:to>
      <xdr:col>13</xdr:col>
      <xdr:colOff>609600</xdr:colOff>
      <xdr:row>131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1"/>
  <sheetViews>
    <sheetView topLeftCell="F1" workbookViewId="0">
      <selection activeCell="T1" sqref="T1:T1048576"/>
    </sheetView>
  </sheetViews>
  <sheetFormatPr defaultColWidth="10.6640625" defaultRowHeight="15.5" x14ac:dyDescent="0.35"/>
  <cols>
    <col min="2" max="3" width="10.83203125" style="5"/>
    <col min="4" max="5" width="10.83203125" style="3"/>
    <col min="6" max="6" width="16.33203125" style="3" bestFit="1" customWidth="1"/>
    <col min="7" max="7" width="16.33203125" style="3" customWidth="1"/>
    <col min="8" max="8" width="11.33203125" style="3" bestFit="1" customWidth="1"/>
    <col min="9" max="9" width="11.33203125" style="3" customWidth="1"/>
    <col min="10" max="16" width="10.83203125" style="3"/>
  </cols>
  <sheetData>
    <row r="1" spans="1:20" ht="124" x14ac:dyDescent="0.35">
      <c r="A1" t="s">
        <v>0</v>
      </c>
      <c r="B1" s="1" t="s">
        <v>1</v>
      </c>
      <c r="C1" s="1" t="s">
        <v>13</v>
      </c>
      <c r="D1" s="2" t="s">
        <v>2</v>
      </c>
      <c r="E1" s="2" t="s">
        <v>3</v>
      </c>
      <c r="F1" s="3" t="s">
        <v>4</v>
      </c>
      <c r="G1" s="3" t="s">
        <v>14</v>
      </c>
      <c r="H1" s="2" t="s">
        <v>5</v>
      </c>
      <c r="I1" s="2" t="s">
        <v>15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4" t="s">
        <v>12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5">
      <c r="A2" t="str">
        <f>TEXT(DATE(1990,1+(ROW(A1)-1)*3,1),"yyyy") &amp; " Q" &amp; ROUNDUP(MONTH(DATE(1990,1+(ROW(A1)-1)*3,1))/3,0)</f>
        <v>1990 Q1</v>
      </c>
      <c r="B2" s="5">
        <v>11045</v>
      </c>
      <c r="C2" s="7">
        <f>LN(B2)</f>
        <v>9.3097331158542183</v>
      </c>
      <c r="D2" s="3">
        <v>7.42</v>
      </c>
      <c r="E2" s="3">
        <v>3.12</v>
      </c>
      <c r="F2" s="3">
        <v>19.719179841897201</v>
      </c>
      <c r="G2" s="3">
        <f>LN(F2)</f>
        <v>2.9815917581421099</v>
      </c>
      <c r="H2" s="3">
        <v>9712</v>
      </c>
      <c r="I2" s="3">
        <f>LN(H2)</f>
        <v>9.1811175132992791</v>
      </c>
      <c r="J2" s="3">
        <v>28.42</v>
      </c>
      <c r="K2" s="3">
        <v>75.56</v>
      </c>
      <c r="L2" s="3">
        <v>4.45</v>
      </c>
      <c r="M2" s="3">
        <v>2.14</v>
      </c>
      <c r="N2" s="3">
        <v>6.12</v>
      </c>
      <c r="O2" s="3">
        <v>0.42</v>
      </c>
      <c r="P2" s="3">
        <v>38.549999999999997</v>
      </c>
      <c r="Q2" s="3">
        <f>LN(P2)</f>
        <v>3.6519561000093383</v>
      </c>
      <c r="R2" s="7">
        <v>3.64</v>
      </c>
      <c r="S2" s="8">
        <f>Q2-R2</f>
        <v>1.1956100009338222E-2</v>
      </c>
      <c r="T2" s="9">
        <f>S2^2</f>
        <v>1.4294832743329744E-4</v>
      </c>
    </row>
    <row r="3" spans="1:20" x14ac:dyDescent="0.35">
      <c r="A3" t="str">
        <f t="shared" ref="A3:A66" si="0">TEXT(DATE(1990,1+(ROW(A2)-1)*3,1),"yyyy") &amp; " Q" &amp; ROUNDUP(MONTH(DATE(1990,1+(ROW(A2)-1)*3,1))/3,0)</f>
        <v>1990 Q2</v>
      </c>
      <c r="B3" s="5">
        <v>11054</v>
      </c>
      <c r="C3" s="7">
        <f t="shared" ref="C3:C66" si="1">LN(B3)</f>
        <v>9.3105476323932077</v>
      </c>
      <c r="D3" s="3">
        <v>7.54</v>
      </c>
      <c r="E3" s="3">
        <v>2.87</v>
      </c>
      <c r="F3" s="3">
        <v>16.383436853002099</v>
      </c>
      <c r="G3" s="3">
        <f t="shared" ref="G3:G66" si="2">LN(F3)</f>
        <v>2.796270876501366</v>
      </c>
      <c r="H3" s="3">
        <v>9802</v>
      </c>
      <c r="I3" s="3">
        <f t="shared" ref="I3:I66" si="3">LN(H3)</f>
        <v>9.1903417254694926</v>
      </c>
      <c r="J3" s="3">
        <v>28.65</v>
      </c>
      <c r="K3" s="3">
        <v>75.87</v>
      </c>
      <c r="L3" s="3">
        <v>4.5199999999999996</v>
      </c>
      <c r="M3" s="3">
        <v>2.25</v>
      </c>
      <c r="N3" s="3">
        <v>5.9644736842105264</v>
      </c>
      <c r="O3" s="3">
        <v>0.55000000000000004</v>
      </c>
      <c r="P3" s="3">
        <v>38.76</v>
      </c>
      <c r="Q3" s="3">
        <f t="shared" ref="Q3:Q66" si="4">LN(P3)</f>
        <v>3.6573887870225654</v>
      </c>
      <c r="R3" s="7">
        <f>LN(P2)</f>
        <v>3.6519561000093383</v>
      </c>
      <c r="S3" s="8">
        <f t="shared" ref="S3:S66" si="5">Q3-R3</f>
        <v>5.4326870132270777E-3</v>
      </c>
      <c r="T3" s="9">
        <f t="shared" ref="T3:T66" si="6">S3^2</f>
        <v>2.9514088183686145E-5</v>
      </c>
    </row>
    <row r="4" spans="1:20" x14ac:dyDescent="0.35">
      <c r="A4" t="str">
        <f t="shared" si="0"/>
        <v>1990 Q3</v>
      </c>
      <c r="B4" s="5">
        <v>11255</v>
      </c>
      <c r="C4" s="7">
        <f t="shared" si="1"/>
        <v>9.3285677533408329</v>
      </c>
      <c r="D4" s="3">
        <v>7.25</v>
      </c>
      <c r="E4" s="3">
        <v>2.0499999999999998</v>
      </c>
      <c r="F4" s="3">
        <v>26.357078392621901</v>
      </c>
      <c r="G4" s="3">
        <f t="shared" si="2"/>
        <v>3.2717368686138943</v>
      </c>
      <c r="H4" s="3">
        <v>9891</v>
      </c>
      <c r="I4" s="3">
        <f t="shared" si="3"/>
        <v>9.1993805317398412</v>
      </c>
      <c r="J4" s="3">
        <v>29</v>
      </c>
      <c r="K4" s="3">
        <v>76.2</v>
      </c>
      <c r="L4" s="3">
        <v>4.5999999999999996</v>
      </c>
      <c r="M4" s="3">
        <v>2.35</v>
      </c>
      <c r="N4" s="3">
        <v>5.9289473684210527</v>
      </c>
      <c r="O4" s="3">
        <v>1.05</v>
      </c>
      <c r="P4" s="3">
        <v>38.92</v>
      </c>
      <c r="Q4" s="3">
        <f t="shared" si="4"/>
        <v>3.6615082573178044</v>
      </c>
      <c r="R4" s="7">
        <f t="shared" ref="R4:R67" si="7">LN(P3)</f>
        <v>3.6573887870225654</v>
      </c>
      <c r="S4" s="8">
        <f t="shared" si="5"/>
        <v>4.1194702952389584E-3</v>
      </c>
      <c r="T4" s="9">
        <f t="shared" si="6"/>
        <v>1.697003551335615E-5</v>
      </c>
    </row>
    <row r="5" spans="1:20" x14ac:dyDescent="0.35">
      <c r="A5" t="str">
        <f t="shared" si="0"/>
        <v>1990 Q4</v>
      </c>
      <c r="B5" s="5">
        <v>11600</v>
      </c>
      <c r="C5" s="7">
        <f t="shared" si="1"/>
        <v>9.3587603770944554</v>
      </c>
      <c r="D5" s="6">
        <v>7.1539999999999999</v>
      </c>
      <c r="E5" s="3">
        <v>2.0771513349999999</v>
      </c>
      <c r="F5" s="3">
        <v>32.366760775456399</v>
      </c>
      <c r="G5" s="3">
        <f t="shared" si="2"/>
        <v>3.4771319942085595</v>
      </c>
      <c r="H5" s="3">
        <v>9987</v>
      </c>
      <c r="I5" s="3">
        <f t="shared" si="3"/>
        <v>9.209039526243135</v>
      </c>
      <c r="J5" s="3">
        <v>29.016287380000001</v>
      </c>
      <c r="K5" s="3">
        <v>76.582999999999998</v>
      </c>
      <c r="L5" s="3">
        <v>4.934265871</v>
      </c>
      <c r="M5" s="6">
        <v>2.0771513349999999</v>
      </c>
      <c r="N5" s="3">
        <v>5.8934210526315791</v>
      </c>
      <c r="O5" s="3">
        <v>0.36070388035202899</v>
      </c>
      <c r="P5" s="3">
        <v>39.4</v>
      </c>
      <c r="Q5" s="3">
        <f t="shared" si="4"/>
        <v>3.673765816303888</v>
      </c>
      <c r="R5" s="7">
        <f t="shared" si="7"/>
        <v>3.6615082573178044</v>
      </c>
      <c r="S5" s="8">
        <f t="shared" si="5"/>
        <v>1.2257558986083605E-2</v>
      </c>
      <c r="T5" s="9">
        <f t="shared" si="6"/>
        <v>1.5024775229731895E-4</v>
      </c>
    </row>
    <row r="6" spans="1:20" x14ac:dyDescent="0.35">
      <c r="A6" t="str">
        <f t="shared" si="0"/>
        <v>1991 Q1</v>
      </c>
      <c r="B6" s="5">
        <v>11675</v>
      </c>
      <c r="C6" s="7">
        <f t="shared" si="1"/>
        <v>9.3652050825370985</v>
      </c>
      <c r="D6" s="6">
        <v>7.1890000000000001</v>
      </c>
      <c r="E6" s="3">
        <v>2.7731412789999998</v>
      </c>
      <c r="F6" s="3">
        <v>20.9463957902001</v>
      </c>
      <c r="G6" s="3">
        <f t="shared" si="2"/>
        <v>3.0419665929138668</v>
      </c>
      <c r="H6" s="3">
        <v>10231.359429675431</v>
      </c>
      <c r="I6" s="3">
        <f t="shared" si="3"/>
        <v>9.2332127366933214</v>
      </c>
      <c r="J6" s="3">
        <v>30.300997705</v>
      </c>
      <c r="K6" s="3">
        <v>76.742999999999995</v>
      </c>
      <c r="L6" s="3">
        <v>4.89362930275</v>
      </c>
      <c r="M6" s="6">
        <v>2.7731412789999998</v>
      </c>
      <c r="N6" s="3">
        <v>5.8578947368421046</v>
      </c>
      <c r="O6" s="3">
        <v>0.5326807869651401</v>
      </c>
      <c r="P6" s="3">
        <v>39.674999999999997</v>
      </c>
      <c r="Q6" s="3">
        <f t="shared" si="4"/>
        <v>3.6807212664124727</v>
      </c>
      <c r="R6" s="7">
        <f t="shared" si="7"/>
        <v>3.673765816303888</v>
      </c>
      <c r="S6" s="8">
        <f t="shared" si="5"/>
        <v>6.9554501085846709E-3</v>
      </c>
      <c r="T6" s="9">
        <f t="shared" si="6"/>
        <v>4.837828621301051E-5</v>
      </c>
    </row>
    <row r="7" spans="1:20" x14ac:dyDescent="0.35">
      <c r="A7" t="str">
        <f t="shared" si="0"/>
        <v>1991 Q2</v>
      </c>
      <c r="B7" s="5">
        <v>11750</v>
      </c>
      <c r="C7" s="7">
        <f t="shared" si="1"/>
        <v>9.3716085195723053</v>
      </c>
      <c r="D7" s="6">
        <v>7.2240000000000002</v>
      </c>
      <c r="E7" s="3">
        <v>3.4691312230000002</v>
      </c>
      <c r="F7" s="3">
        <v>18.909509222661399</v>
      </c>
      <c r="G7" s="3">
        <f t="shared" si="2"/>
        <v>2.9396649290105374</v>
      </c>
      <c r="H7" s="3">
        <v>10462.718859350871</v>
      </c>
      <c r="I7" s="3">
        <f t="shared" si="3"/>
        <v>9.2555736330354179</v>
      </c>
      <c r="J7" s="3">
        <v>31.585708029999999</v>
      </c>
      <c r="K7" s="3">
        <v>76.902999999999992</v>
      </c>
      <c r="L7" s="3">
        <v>4.8529927344999999</v>
      </c>
      <c r="M7" s="6">
        <v>3.4691312230000002</v>
      </c>
      <c r="N7" s="3">
        <v>5.8223684210526319</v>
      </c>
      <c r="O7" s="3">
        <v>0.70368878345075658</v>
      </c>
      <c r="P7" s="3">
        <v>39.950000000000003</v>
      </c>
      <c r="Q7" s="3">
        <f t="shared" si="4"/>
        <v>3.6876286722122837</v>
      </c>
      <c r="R7" s="7">
        <f t="shared" si="7"/>
        <v>3.6807212664124727</v>
      </c>
      <c r="S7" s="8">
        <f t="shared" si="5"/>
        <v>6.9074057998110838E-3</v>
      </c>
      <c r="T7" s="9">
        <f t="shared" si="6"/>
        <v>4.77122548832638E-5</v>
      </c>
    </row>
    <row r="8" spans="1:20" x14ac:dyDescent="0.35">
      <c r="A8" t="str">
        <f t="shared" si="0"/>
        <v>1991 Q3</v>
      </c>
      <c r="B8" s="5">
        <v>11825</v>
      </c>
      <c r="C8" s="7">
        <f t="shared" si="1"/>
        <v>9.3779712133601336</v>
      </c>
      <c r="D8" s="6">
        <v>7.2590000000000003</v>
      </c>
      <c r="E8" s="3">
        <v>4.1651211669999997</v>
      </c>
      <c r="F8" s="3">
        <v>19.921825396825401</v>
      </c>
      <c r="G8" s="3">
        <f t="shared" si="2"/>
        <v>2.9918158843449123</v>
      </c>
      <c r="H8" s="3">
        <v>10694.0782890263</v>
      </c>
      <c r="I8" s="3">
        <f t="shared" si="3"/>
        <v>9.2774454363184518</v>
      </c>
      <c r="J8" s="3">
        <v>32.870418354999998</v>
      </c>
      <c r="K8" s="3">
        <v>77.063000000000002</v>
      </c>
      <c r="L8" s="3">
        <v>4.8123561662499998</v>
      </c>
      <c r="M8" s="6">
        <v>4.1651211669999997</v>
      </c>
      <c r="N8" s="3">
        <v>5.7868421052631582</v>
      </c>
      <c r="O8" s="3">
        <v>0.87373998157004085</v>
      </c>
      <c r="P8" s="3">
        <v>40.225000000000001</v>
      </c>
      <c r="Q8" s="3">
        <f t="shared" si="4"/>
        <v>3.6944886928784468</v>
      </c>
      <c r="R8" s="7">
        <f t="shared" si="7"/>
        <v>3.6876286722122837</v>
      </c>
      <c r="S8" s="8">
        <f t="shared" si="5"/>
        <v>6.8600206661630914E-3</v>
      </c>
      <c r="T8" s="9">
        <f t="shared" si="6"/>
        <v>4.7059883540184705E-5</v>
      </c>
    </row>
    <row r="9" spans="1:20" x14ac:dyDescent="0.35">
      <c r="A9" t="str">
        <f t="shared" si="0"/>
        <v>1991 Q4</v>
      </c>
      <c r="B9" s="5">
        <v>11900</v>
      </c>
      <c r="C9" s="7">
        <f t="shared" si="1"/>
        <v>9.3842936790996205</v>
      </c>
      <c r="D9" s="6">
        <v>7.2939999999999996</v>
      </c>
      <c r="E9" s="3">
        <v>4.8611111109999996</v>
      </c>
      <c r="F9" s="3">
        <v>20.523751176359902</v>
      </c>
      <c r="G9" s="3">
        <f t="shared" si="2"/>
        <v>3.0215828094611048</v>
      </c>
      <c r="H9" s="3">
        <v>10925.437718701731</v>
      </c>
      <c r="I9" s="3">
        <f t="shared" si="3"/>
        <v>9.2988490849462337</v>
      </c>
      <c r="J9" s="3">
        <v>34.155128679999997</v>
      </c>
      <c r="K9" s="3">
        <v>77.222999999999999</v>
      </c>
      <c r="L9" s="3">
        <v>4.7717195979999998</v>
      </c>
      <c r="M9" s="6">
        <v>4.8611111109999996</v>
      </c>
      <c r="N9" s="3">
        <v>5.7513157894736846</v>
      </c>
      <c r="O9" s="3">
        <v>1.042846260196219</v>
      </c>
      <c r="P9" s="3">
        <v>40.5</v>
      </c>
      <c r="Q9" s="3">
        <f t="shared" si="4"/>
        <v>3.7013019741124933</v>
      </c>
      <c r="R9" s="7">
        <f t="shared" si="7"/>
        <v>3.6944886928784468</v>
      </c>
      <c r="S9" s="8">
        <f t="shared" si="5"/>
        <v>6.8132812340464532E-3</v>
      </c>
      <c r="T9" s="9">
        <f t="shared" si="6"/>
        <v>4.6420801174209562E-5</v>
      </c>
    </row>
    <row r="10" spans="1:20" x14ac:dyDescent="0.35">
      <c r="A10" t="str">
        <f t="shared" si="0"/>
        <v>1992 Q1</v>
      </c>
      <c r="B10" s="5">
        <v>11850</v>
      </c>
      <c r="C10" s="7">
        <f t="shared" si="1"/>
        <v>9.3800831465632779</v>
      </c>
      <c r="D10" s="6">
        <v>7.2705000000000002</v>
      </c>
      <c r="E10" s="3">
        <v>3.6265818317499989</v>
      </c>
      <c r="F10" s="3">
        <v>17.975204216073799</v>
      </c>
      <c r="G10" s="3">
        <f t="shared" si="2"/>
        <v>2.8889932646593355</v>
      </c>
      <c r="H10" s="3">
        <v>11178.20802265706</v>
      </c>
      <c r="I10" s="3">
        <f t="shared" si="3"/>
        <v>9.3217214496633733</v>
      </c>
      <c r="J10" s="3">
        <v>33.051766479999998</v>
      </c>
      <c r="K10" s="3">
        <v>77.38</v>
      </c>
      <c r="L10" s="3">
        <v>4.7299588999999997</v>
      </c>
      <c r="M10" s="6">
        <v>3.6265818319999998</v>
      </c>
      <c r="N10" s="3">
        <v>5.715789473684211</v>
      </c>
      <c r="O10" s="3">
        <v>0.75330713266544802</v>
      </c>
      <c r="P10" s="3">
        <v>40.35</v>
      </c>
      <c r="Q10" s="3">
        <f t="shared" si="4"/>
        <v>3.6975913947159578</v>
      </c>
      <c r="R10" s="7">
        <f t="shared" si="7"/>
        <v>3.7013019741124933</v>
      </c>
      <c r="S10" s="8">
        <f t="shared" si="5"/>
        <v>-3.7105793965355183E-3</v>
      </c>
      <c r="T10" s="9">
        <f t="shared" si="6"/>
        <v>1.3768399457993892E-5</v>
      </c>
    </row>
    <row r="11" spans="1:20" x14ac:dyDescent="0.35">
      <c r="A11" t="str">
        <f t="shared" si="0"/>
        <v>1992 Q2</v>
      </c>
      <c r="B11" s="5">
        <v>11800</v>
      </c>
      <c r="C11" s="7">
        <f t="shared" si="1"/>
        <v>9.375854810453756</v>
      </c>
      <c r="D11" s="6">
        <v>7.2469999999999999</v>
      </c>
      <c r="E11" s="3">
        <v>2.3920525525</v>
      </c>
      <c r="F11" s="3">
        <v>20.0618326118326</v>
      </c>
      <c r="G11" s="3">
        <f t="shared" si="2"/>
        <v>2.9988191348831004</v>
      </c>
      <c r="H11" s="3">
        <v>11430.97832661239</v>
      </c>
      <c r="I11" s="3">
        <f t="shared" si="3"/>
        <v>9.3440823460054698</v>
      </c>
      <c r="J11" s="3">
        <v>31.948404279999998</v>
      </c>
      <c r="K11" s="3">
        <v>77.537000000000006</v>
      </c>
      <c r="L11" s="3">
        <v>4.6881982019999997</v>
      </c>
      <c r="M11" s="6">
        <v>2.3920525530000001</v>
      </c>
      <c r="N11" s="3">
        <v>5.6802631578947373</v>
      </c>
      <c r="O11" s="3">
        <v>0.46214803761646261</v>
      </c>
      <c r="P11" s="3">
        <v>40.200000000000003</v>
      </c>
      <c r="Q11" s="3">
        <f t="shared" si="4"/>
        <v>3.6938669956249757</v>
      </c>
      <c r="R11" s="7">
        <f t="shared" si="7"/>
        <v>3.6975913947159578</v>
      </c>
      <c r="S11" s="8">
        <f t="shared" si="5"/>
        <v>-3.7243990909821001E-3</v>
      </c>
      <c r="T11" s="9">
        <f t="shared" si="6"/>
        <v>1.3871148588908294E-5</v>
      </c>
    </row>
    <row r="12" spans="1:20" x14ac:dyDescent="0.35">
      <c r="A12" t="str">
        <f t="shared" si="0"/>
        <v>1992 Q3</v>
      </c>
      <c r="B12" s="5">
        <v>11750</v>
      </c>
      <c r="C12" s="7">
        <f t="shared" si="1"/>
        <v>9.3716085195723053</v>
      </c>
      <c r="D12" s="6">
        <v>7.2234999999999996</v>
      </c>
      <c r="E12" s="3">
        <v>1.15752327325</v>
      </c>
      <c r="F12" s="3">
        <v>20.135860154338399</v>
      </c>
      <c r="G12" s="3">
        <f t="shared" si="2"/>
        <v>3.002502312752203</v>
      </c>
      <c r="H12" s="3">
        <v>11683.748630567719</v>
      </c>
      <c r="I12" s="3">
        <f t="shared" si="3"/>
        <v>9.3659541492885037</v>
      </c>
      <c r="J12" s="3">
        <v>30.845042079999999</v>
      </c>
      <c r="K12" s="3">
        <v>77.694000000000003</v>
      </c>
      <c r="L12" s="3">
        <v>4.6464375039999997</v>
      </c>
      <c r="M12" s="6">
        <v>1.157523273</v>
      </c>
      <c r="N12" s="3">
        <v>5.6447368421052637</v>
      </c>
      <c r="O12" s="3">
        <v>0.16932336986632071</v>
      </c>
      <c r="P12" s="3">
        <v>40.049999999999997</v>
      </c>
      <c r="Q12" s="3">
        <f t="shared" si="4"/>
        <v>3.6901286735143684</v>
      </c>
      <c r="R12" s="7">
        <f t="shared" si="7"/>
        <v>3.6938669956249757</v>
      </c>
      <c r="S12" s="8">
        <f t="shared" si="5"/>
        <v>-3.7383221106073172E-3</v>
      </c>
      <c r="T12" s="9">
        <f t="shared" si="6"/>
        <v>1.3975052202655546E-5</v>
      </c>
    </row>
    <row r="13" spans="1:20" x14ac:dyDescent="0.35">
      <c r="A13" t="str">
        <f t="shared" si="0"/>
        <v>1992 Q4</v>
      </c>
      <c r="B13" s="5">
        <v>11700</v>
      </c>
      <c r="C13" s="7">
        <f t="shared" si="1"/>
        <v>9.3673441207858481</v>
      </c>
      <c r="D13" s="6">
        <v>7.2</v>
      </c>
      <c r="E13" s="3">
        <v>-7.7006006000000002E-2</v>
      </c>
      <c r="F13" s="3">
        <v>19.260054269402101</v>
      </c>
      <c r="G13" s="3">
        <f t="shared" si="2"/>
        <v>2.9580332240919756</v>
      </c>
      <c r="H13" s="3">
        <v>11936.51893452305</v>
      </c>
      <c r="I13" s="3">
        <f t="shared" si="3"/>
        <v>9.3873577979162857</v>
      </c>
      <c r="J13" s="3">
        <v>29.74167988</v>
      </c>
      <c r="K13" s="3">
        <v>77.850999999999999</v>
      </c>
      <c r="L13" s="3">
        <v>4.6046768059999996</v>
      </c>
      <c r="M13" s="6">
        <v>-7.7006006000000002E-2</v>
      </c>
      <c r="N13" s="3">
        <v>5.6092105263157901</v>
      </c>
      <c r="O13" s="3">
        <v>-0.12521372524954419</v>
      </c>
      <c r="P13" s="3">
        <v>39.9</v>
      </c>
      <c r="Q13" s="3">
        <f t="shared" si="4"/>
        <v>3.6863763238958178</v>
      </c>
      <c r="R13" s="7">
        <f t="shared" si="7"/>
        <v>3.6901286735143684</v>
      </c>
      <c r="S13" s="8">
        <f t="shared" si="5"/>
        <v>-3.7523496185505323E-3</v>
      </c>
      <c r="T13" s="9">
        <f t="shared" si="6"/>
        <v>1.4080127659836324E-5</v>
      </c>
    </row>
    <row r="14" spans="1:20" x14ac:dyDescent="0.35">
      <c r="A14" t="str">
        <f t="shared" si="0"/>
        <v>1993 Q1</v>
      </c>
      <c r="B14" s="5">
        <v>11600</v>
      </c>
      <c r="C14" s="7">
        <f t="shared" si="1"/>
        <v>9.3587603770944554</v>
      </c>
      <c r="D14" s="6">
        <v>7.1695000000000002</v>
      </c>
      <c r="E14" s="3">
        <v>0.20619432400000001</v>
      </c>
      <c r="F14" s="3">
        <v>18.265083850931699</v>
      </c>
      <c r="G14" s="3">
        <f t="shared" si="2"/>
        <v>2.9049912510350491</v>
      </c>
      <c r="H14" s="3">
        <v>12212.681555823179</v>
      </c>
      <c r="I14" s="3">
        <f t="shared" si="3"/>
        <v>9.4102301626334253</v>
      </c>
      <c r="J14" s="3">
        <v>28.881822450000001</v>
      </c>
      <c r="K14" s="3">
        <v>77.934750000000008</v>
      </c>
      <c r="L14" s="3">
        <v>4.5606546479999999</v>
      </c>
      <c r="M14" s="6">
        <v>0.20619432400000001</v>
      </c>
      <c r="N14" s="3">
        <v>5.5736842105263156</v>
      </c>
      <c r="O14" s="3">
        <v>-9.0193097220287177E-2</v>
      </c>
      <c r="P14" s="3">
        <v>39.674999999999997</v>
      </c>
      <c r="Q14" s="3">
        <f t="shared" si="4"/>
        <v>3.6807212664124727</v>
      </c>
      <c r="R14" s="7">
        <f t="shared" si="7"/>
        <v>3.6863763238958178</v>
      </c>
      <c r="S14" s="8">
        <f t="shared" si="5"/>
        <v>-5.6550574833451606E-3</v>
      </c>
      <c r="T14" s="9">
        <f t="shared" si="6"/>
        <v>3.1979675139938103E-5</v>
      </c>
    </row>
    <row r="15" spans="1:20" x14ac:dyDescent="0.35">
      <c r="A15" t="str">
        <f t="shared" si="0"/>
        <v>1993 Q2</v>
      </c>
      <c r="B15" s="5">
        <v>11500</v>
      </c>
      <c r="C15" s="7">
        <f t="shared" si="1"/>
        <v>9.3501023143513411</v>
      </c>
      <c r="D15" s="6">
        <v>7.1390000000000002</v>
      </c>
      <c r="E15" s="3">
        <v>0.48939465399999998</v>
      </c>
      <c r="F15" s="3">
        <v>18.331637806637801</v>
      </c>
      <c r="G15" s="3">
        <f t="shared" si="2"/>
        <v>2.9086284090132177</v>
      </c>
      <c r="H15" s="3">
        <v>12488.844177123299</v>
      </c>
      <c r="I15" s="3">
        <f t="shared" si="3"/>
        <v>9.43259105897552</v>
      </c>
      <c r="J15" s="3">
        <v>28.02196502</v>
      </c>
      <c r="K15" s="3">
        <v>78.018500000000003</v>
      </c>
      <c r="L15" s="3">
        <v>4.5166324899999992</v>
      </c>
      <c r="M15" s="6">
        <v>0.48939465399999998</v>
      </c>
      <c r="N15" s="3">
        <v>5.5381578947368419</v>
      </c>
      <c r="O15" s="3">
        <v>-5.5413941534039897E-2</v>
      </c>
      <c r="P15" s="3">
        <v>39.450000000000003</v>
      </c>
      <c r="Q15" s="3">
        <f t="shared" si="4"/>
        <v>3.6750340472918834</v>
      </c>
      <c r="R15" s="7">
        <f t="shared" si="7"/>
        <v>3.6807212664124727</v>
      </c>
      <c r="S15" s="8">
        <f t="shared" si="5"/>
        <v>-5.6872191205892264E-3</v>
      </c>
      <c r="T15" s="9">
        <f t="shared" si="6"/>
        <v>3.2344461325595692E-5</v>
      </c>
    </row>
    <row r="16" spans="1:20" x14ac:dyDescent="0.35">
      <c r="A16" t="str">
        <f t="shared" si="0"/>
        <v>1993 Q3</v>
      </c>
      <c r="B16" s="5">
        <v>11400</v>
      </c>
      <c r="C16" s="7">
        <f t="shared" si="1"/>
        <v>9.3413686343825866</v>
      </c>
      <c r="D16" s="6">
        <v>7.1085000000000003</v>
      </c>
      <c r="E16" s="3">
        <v>0.77259498400000004</v>
      </c>
      <c r="F16" s="3">
        <v>16.594999999999999</v>
      </c>
      <c r="G16" s="3">
        <f t="shared" si="2"/>
        <v>2.809101445171938</v>
      </c>
      <c r="H16" s="3">
        <v>12765.00679842343</v>
      </c>
      <c r="I16" s="3">
        <f t="shared" si="3"/>
        <v>9.4544628622585556</v>
      </c>
      <c r="J16" s="3">
        <v>27.162107590000002</v>
      </c>
      <c r="K16" s="3">
        <v>78.102249999999998</v>
      </c>
      <c r="L16" s="3">
        <v>4.4726103319999986</v>
      </c>
      <c r="M16" s="6">
        <v>0.77259498400000004</v>
      </c>
      <c r="N16" s="3">
        <v>5.5026315789473683</v>
      </c>
      <c r="O16" s="3">
        <v>-2.0877706736272809E-2</v>
      </c>
      <c r="P16" s="3">
        <v>39.225000000000001</v>
      </c>
      <c r="Q16" s="3">
        <f t="shared" si="4"/>
        <v>3.6693142986190965</v>
      </c>
      <c r="R16" s="7">
        <f t="shared" si="7"/>
        <v>3.6750340472918834</v>
      </c>
      <c r="S16" s="8">
        <f t="shared" si="5"/>
        <v>-5.7197486727869062E-3</v>
      </c>
      <c r="T16" s="9">
        <f t="shared" si="6"/>
        <v>3.2715524879847574E-5</v>
      </c>
    </row>
    <row r="17" spans="1:20" x14ac:dyDescent="0.35">
      <c r="A17" t="str">
        <f t="shared" si="0"/>
        <v>1993 Q4</v>
      </c>
      <c r="B17" s="5">
        <v>11300</v>
      </c>
      <c r="C17" s="7">
        <f t="shared" si="1"/>
        <v>9.3325580047004326</v>
      </c>
      <c r="D17" s="6">
        <v>7.0780000000000003</v>
      </c>
      <c r="E17" s="3">
        <v>1.055795314</v>
      </c>
      <c r="F17" s="3">
        <v>15.147315389924101</v>
      </c>
      <c r="G17" s="3">
        <f t="shared" si="2"/>
        <v>2.7178233142680437</v>
      </c>
      <c r="H17" s="3">
        <v>13041.16941972355</v>
      </c>
      <c r="I17" s="3">
        <f t="shared" si="3"/>
        <v>9.4758665108863376</v>
      </c>
      <c r="J17" s="3">
        <v>26.30225016</v>
      </c>
      <c r="K17" s="3">
        <v>78.186000000000007</v>
      </c>
      <c r="L17" s="3">
        <v>4.4285881739999997</v>
      </c>
      <c r="M17" s="6">
        <v>1.055795314</v>
      </c>
      <c r="N17" s="3">
        <v>5.4671052631578947</v>
      </c>
      <c r="O17" s="3">
        <v>1.34141162161272E-2</v>
      </c>
      <c r="P17" s="3">
        <v>39</v>
      </c>
      <c r="Q17" s="3">
        <f t="shared" si="4"/>
        <v>3.6635616461296463</v>
      </c>
      <c r="R17" s="7">
        <f t="shared" si="7"/>
        <v>3.6693142986190965</v>
      </c>
      <c r="S17" s="8">
        <f t="shared" si="5"/>
        <v>-5.7526524894502273E-3</v>
      </c>
      <c r="T17" s="9">
        <f t="shared" si="6"/>
        <v>3.3093010664377899E-5</v>
      </c>
    </row>
    <row r="18" spans="1:20" x14ac:dyDescent="0.35">
      <c r="A18" t="str">
        <f t="shared" si="0"/>
        <v>1994 Q1</v>
      </c>
      <c r="B18" s="5">
        <v>11225</v>
      </c>
      <c r="C18" s="7">
        <f t="shared" si="1"/>
        <v>9.3258987126104547</v>
      </c>
      <c r="D18" s="6">
        <v>7.0307500000000003</v>
      </c>
      <c r="E18" s="3">
        <v>0.93292785524999999</v>
      </c>
      <c r="F18" s="3">
        <v>13.9377698412698</v>
      </c>
      <c r="G18" s="3">
        <f t="shared" si="2"/>
        <v>2.6346024098415151</v>
      </c>
      <c r="H18" s="3">
        <v>13342.889171648339</v>
      </c>
      <c r="I18" s="3">
        <f t="shared" si="3"/>
        <v>9.4987388756034754</v>
      </c>
      <c r="J18" s="3">
        <v>25.778877335000001</v>
      </c>
      <c r="K18" s="3">
        <v>78.246750000000006</v>
      </c>
      <c r="L18" s="3">
        <v>4.3914195720000002</v>
      </c>
      <c r="M18" s="6">
        <v>0.93292785499999997</v>
      </c>
      <c r="N18" s="3">
        <v>5.4315789473684211</v>
      </c>
      <c r="O18" s="3">
        <v>0.39494143704687368</v>
      </c>
      <c r="P18" s="3">
        <v>40.875</v>
      </c>
      <c r="Q18" s="3">
        <f t="shared" si="4"/>
        <v>3.7105186292174173</v>
      </c>
      <c r="R18" s="7">
        <f t="shared" si="7"/>
        <v>3.6635616461296463</v>
      </c>
      <c r="S18" s="8">
        <f t="shared" si="5"/>
        <v>4.6956983087770965E-2</v>
      </c>
      <c r="T18" s="9">
        <f t="shared" si="6"/>
        <v>2.2049582607052082E-3</v>
      </c>
    </row>
    <row r="19" spans="1:20" x14ac:dyDescent="0.35">
      <c r="A19" t="str">
        <f t="shared" si="0"/>
        <v>1994 Q2</v>
      </c>
      <c r="B19" s="5">
        <v>11150</v>
      </c>
      <c r="C19" s="7">
        <f t="shared" si="1"/>
        <v>9.3191947768882653</v>
      </c>
      <c r="D19" s="6">
        <v>6.9835000000000003</v>
      </c>
      <c r="E19" s="3">
        <v>0.81006039649999995</v>
      </c>
      <c r="F19" s="3">
        <v>16.2067243867244</v>
      </c>
      <c r="G19" s="3">
        <f t="shared" si="2"/>
        <v>2.785426241714414</v>
      </c>
      <c r="H19" s="3">
        <v>13644.60892357314</v>
      </c>
      <c r="I19" s="3">
        <f t="shared" si="3"/>
        <v>9.5210997719455719</v>
      </c>
      <c r="J19" s="3">
        <v>25.255504510000002</v>
      </c>
      <c r="K19" s="3">
        <v>78.307500000000005</v>
      </c>
      <c r="L19" s="3">
        <v>4.3542509699999998</v>
      </c>
      <c r="M19" s="6">
        <v>0.81006039699999999</v>
      </c>
      <c r="N19" s="3">
        <v>5.3960526315789474</v>
      </c>
      <c r="O19" s="3">
        <v>0.76014888558522642</v>
      </c>
      <c r="P19" s="3">
        <v>42.75</v>
      </c>
      <c r="Q19" s="3">
        <f t="shared" si="4"/>
        <v>3.755369195382769</v>
      </c>
      <c r="R19" s="7">
        <f t="shared" si="7"/>
        <v>3.7105186292174173</v>
      </c>
      <c r="S19" s="8">
        <f t="shared" si="5"/>
        <v>4.4850566165351768E-2</v>
      </c>
      <c r="T19" s="9">
        <f t="shared" si="6"/>
        <v>2.011573285352597E-3</v>
      </c>
    </row>
    <row r="20" spans="1:20" x14ac:dyDescent="0.35">
      <c r="A20" t="str">
        <f t="shared" si="0"/>
        <v>1994 Q3</v>
      </c>
      <c r="B20" s="5">
        <v>11075</v>
      </c>
      <c r="C20" s="7">
        <f t="shared" si="1"/>
        <v>9.3124455949133367</v>
      </c>
      <c r="D20" s="6">
        <v>6.9362500000000002</v>
      </c>
      <c r="E20" s="3">
        <v>0.68719293775000001</v>
      </c>
      <c r="F20" s="3">
        <v>17.025335654683499</v>
      </c>
      <c r="G20" s="3">
        <f t="shared" si="2"/>
        <v>2.8347025672411421</v>
      </c>
      <c r="H20" s="3">
        <v>13946.328675497931</v>
      </c>
      <c r="I20" s="3">
        <f t="shared" si="3"/>
        <v>9.5429715752286057</v>
      </c>
      <c r="J20" s="3">
        <v>24.732131684999999</v>
      </c>
      <c r="K20" s="3">
        <v>78.368250000000003</v>
      </c>
      <c r="L20" s="3">
        <v>4.3170823679999986</v>
      </c>
      <c r="M20" s="6">
        <v>0.68719293800000003</v>
      </c>
      <c r="N20" s="3">
        <v>5.3605263157894738</v>
      </c>
      <c r="O20" s="3">
        <v>1.1104900531455379</v>
      </c>
      <c r="P20" s="3">
        <v>44.625</v>
      </c>
      <c r="Q20" s="3">
        <f t="shared" si="4"/>
        <v>3.798294240099803</v>
      </c>
      <c r="R20" s="7">
        <f t="shared" si="7"/>
        <v>3.755369195382769</v>
      </c>
      <c r="S20" s="8">
        <f t="shared" si="5"/>
        <v>4.2925044717033956E-2</v>
      </c>
      <c r="T20" s="9">
        <f t="shared" si="6"/>
        <v>1.8425594639593648E-3</v>
      </c>
    </row>
    <row r="21" spans="1:20" x14ac:dyDescent="0.35">
      <c r="A21" t="str">
        <f t="shared" si="0"/>
        <v>1994 Q4</v>
      </c>
      <c r="B21" s="5">
        <v>11000</v>
      </c>
      <c r="C21" s="7">
        <f t="shared" si="1"/>
        <v>9.3056505517805075</v>
      </c>
      <c r="D21" s="6">
        <v>6.8890000000000002</v>
      </c>
      <c r="E21" s="3">
        <v>0.56432547899999996</v>
      </c>
      <c r="F21" s="3">
        <v>16.668802308802299</v>
      </c>
      <c r="G21" s="3">
        <f t="shared" si="2"/>
        <v>2.8135388470791343</v>
      </c>
      <c r="H21" s="3">
        <v>14248.048427422729</v>
      </c>
      <c r="I21" s="3">
        <f t="shared" si="3"/>
        <v>9.5643752238563895</v>
      </c>
      <c r="J21" s="3">
        <v>24.20875886</v>
      </c>
      <c r="K21" s="3">
        <v>78.429000000000002</v>
      </c>
      <c r="L21" s="3">
        <v>4.279913766</v>
      </c>
      <c r="M21" s="6">
        <v>0.56432547899999996</v>
      </c>
      <c r="N21" s="3">
        <v>5.3250000000000002</v>
      </c>
      <c r="O21" s="3">
        <v>1.447235691806414</v>
      </c>
      <c r="P21" s="3">
        <v>46.5</v>
      </c>
      <c r="Q21" s="3">
        <f t="shared" si="4"/>
        <v>3.8394523125933104</v>
      </c>
      <c r="R21" s="7">
        <f t="shared" si="7"/>
        <v>3.798294240099803</v>
      </c>
      <c r="S21" s="8">
        <f t="shared" si="5"/>
        <v>4.1158072493507447E-2</v>
      </c>
      <c r="T21" s="9">
        <f t="shared" si="6"/>
        <v>1.6939869313808142E-3</v>
      </c>
    </row>
    <row r="22" spans="1:20" x14ac:dyDescent="0.35">
      <c r="A22" t="str">
        <f t="shared" si="0"/>
        <v>1995 Q1</v>
      </c>
      <c r="B22" s="5">
        <v>10950</v>
      </c>
      <c r="C22" s="7">
        <f t="shared" si="1"/>
        <v>9.3010947352446465</v>
      </c>
      <c r="D22" s="6">
        <v>6.7792500000000002</v>
      </c>
      <c r="E22" s="3">
        <v>1.6403518669999999</v>
      </c>
      <c r="F22" s="3">
        <v>17.053870882740501</v>
      </c>
      <c r="G22" s="3">
        <f t="shared" si="2"/>
        <v>2.8363772092076096</v>
      </c>
      <c r="H22" s="3">
        <v>14577.69046323837</v>
      </c>
      <c r="I22" s="3">
        <f t="shared" si="3"/>
        <v>9.5872475885735273</v>
      </c>
      <c r="J22" s="3">
        <v>24.020871889999999</v>
      </c>
      <c r="K22" s="3">
        <v>78.489249999999998</v>
      </c>
      <c r="L22" s="3">
        <v>4.2454516402499998</v>
      </c>
      <c r="M22" s="6">
        <v>1.8903518669999999</v>
      </c>
      <c r="N22" s="3">
        <v>5.2894736842105274</v>
      </c>
      <c r="O22" s="3">
        <v>1.1726161420071091</v>
      </c>
      <c r="P22" s="3">
        <v>45.875</v>
      </c>
      <c r="Q22" s="3">
        <f t="shared" si="4"/>
        <v>3.8259203063747345</v>
      </c>
      <c r="R22" s="7">
        <f t="shared" si="7"/>
        <v>3.8394523125933104</v>
      </c>
      <c r="S22" s="8">
        <f t="shared" si="5"/>
        <v>-1.3532006218575976E-2</v>
      </c>
      <c r="T22" s="9">
        <f t="shared" si="6"/>
        <v>1.8311519229957887E-4</v>
      </c>
    </row>
    <row r="23" spans="1:20" x14ac:dyDescent="0.35">
      <c r="A23" t="str">
        <f t="shared" si="0"/>
        <v>1995 Q2</v>
      </c>
      <c r="B23" s="5">
        <v>10900</v>
      </c>
      <c r="C23" s="7">
        <f t="shared" si="1"/>
        <v>9.2965180682172353</v>
      </c>
      <c r="D23" s="6">
        <v>6.6695000000000002</v>
      </c>
      <c r="E23" s="3">
        <v>2.716378255</v>
      </c>
      <c r="F23" s="3">
        <v>18.285002635046101</v>
      </c>
      <c r="G23" s="3">
        <f t="shared" si="2"/>
        <v>2.9060811957110473</v>
      </c>
      <c r="H23" s="3">
        <v>14907.33249905402</v>
      </c>
      <c r="I23" s="3">
        <f t="shared" si="3"/>
        <v>9.6096084849156238</v>
      </c>
      <c r="J23" s="3">
        <v>23.832984920000001</v>
      </c>
      <c r="K23" s="3">
        <v>78.549499999999995</v>
      </c>
      <c r="L23" s="3">
        <v>4.2109895144999996</v>
      </c>
      <c r="M23" s="6">
        <v>3.216378255</v>
      </c>
      <c r="N23" s="3">
        <v>5.2539473684210529</v>
      </c>
      <c r="O23" s="3">
        <v>0.91168637055254254</v>
      </c>
      <c r="P23" s="3">
        <v>45.25</v>
      </c>
      <c r="Q23" s="3">
        <f t="shared" si="4"/>
        <v>3.8122026701459353</v>
      </c>
      <c r="R23" s="7">
        <f t="shared" si="7"/>
        <v>3.8259203063747345</v>
      </c>
      <c r="S23" s="8">
        <f t="shared" si="5"/>
        <v>-1.3717636228799179E-2</v>
      </c>
      <c r="T23" s="9">
        <f t="shared" si="6"/>
        <v>1.8817354370566377E-4</v>
      </c>
    </row>
    <row r="24" spans="1:20" x14ac:dyDescent="0.35">
      <c r="A24" t="str">
        <f t="shared" si="0"/>
        <v>1995 Q3</v>
      </c>
      <c r="B24" s="5">
        <v>10850</v>
      </c>
      <c r="C24" s="7">
        <f t="shared" si="1"/>
        <v>9.2919203589686052</v>
      </c>
      <c r="D24" s="6">
        <v>6.5597500000000002</v>
      </c>
      <c r="E24" s="3">
        <v>3.7924046429999998</v>
      </c>
      <c r="F24" s="3">
        <v>16.342691511387201</v>
      </c>
      <c r="G24" s="3">
        <f t="shared" si="2"/>
        <v>2.7937807950462856</v>
      </c>
      <c r="H24" s="3">
        <v>15236.974534869671</v>
      </c>
      <c r="I24" s="3">
        <f t="shared" si="3"/>
        <v>9.6314802881986576</v>
      </c>
      <c r="J24" s="3">
        <v>23.64509795</v>
      </c>
      <c r="K24" s="3">
        <v>78.609750000000005</v>
      </c>
      <c r="L24" s="3">
        <v>4.1765273887500003</v>
      </c>
      <c r="M24" s="6">
        <v>4.5424046430000002</v>
      </c>
      <c r="N24" s="3">
        <v>5.2184210526315784</v>
      </c>
      <c r="O24" s="3">
        <v>0.66298451474592512</v>
      </c>
      <c r="P24" s="3">
        <v>44.625</v>
      </c>
      <c r="Q24" s="3">
        <f t="shared" si="4"/>
        <v>3.798294240099803</v>
      </c>
      <c r="R24" s="7">
        <f t="shared" si="7"/>
        <v>3.8122026701459353</v>
      </c>
      <c r="S24" s="8">
        <f t="shared" si="5"/>
        <v>-1.3908430046132292E-2</v>
      </c>
      <c r="T24" s="9">
        <f t="shared" si="6"/>
        <v>1.9344442634815551E-4</v>
      </c>
    </row>
    <row r="25" spans="1:20" x14ac:dyDescent="0.35">
      <c r="A25" t="str">
        <f t="shared" si="0"/>
        <v>1995 Q4</v>
      </c>
      <c r="B25" s="5">
        <v>10800</v>
      </c>
      <c r="C25" s="7">
        <f t="shared" si="1"/>
        <v>9.2873014131123117</v>
      </c>
      <c r="D25" s="6">
        <v>6.45</v>
      </c>
      <c r="E25" s="3">
        <v>4.8684310310000001</v>
      </c>
      <c r="F25" s="3">
        <v>17.113427128427102</v>
      </c>
      <c r="G25" s="3">
        <f t="shared" si="2"/>
        <v>2.8398633675795244</v>
      </c>
      <c r="H25" s="3">
        <v>15566.616570685321</v>
      </c>
      <c r="I25" s="3">
        <f t="shared" si="3"/>
        <v>9.6528839368264414</v>
      </c>
      <c r="J25" s="3">
        <v>23.457210979999999</v>
      </c>
      <c r="K25" s="3">
        <v>78.67</v>
      </c>
      <c r="L25" s="3">
        <v>4.1420652630000001</v>
      </c>
      <c r="M25" s="6">
        <v>5.8684310310000001</v>
      </c>
      <c r="N25" s="3">
        <v>5.1828947368421048</v>
      </c>
      <c r="O25" s="3">
        <v>0.42522923795446083</v>
      </c>
      <c r="P25" s="3">
        <v>44</v>
      </c>
      <c r="Q25" s="3">
        <f t="shared" si="4"/>
        <v>3.784189633918261</v>
      </c>
      <c r="R25" s="7">
        <f t="shared" si="7"/>
        <v>3.798294240099803</v>
      </c>
      <c r="S25" s="8">
        <f t="shared" si="5"/>
        <v>-1.4104606181541968E-2</v>
      </c>
      <c r="T25" s="9">
        <f t="shared" si="6"/>
        <v>1.989399155363919E-4</v>
      </c>
    </row>
    <row r="26" spans="1:20" x14ac:dyDescent="0.35">
      <c r="A26" t="str">
        <f t="shared" si="0"/>
        <v>1996 Q1</v>
      </c>
      <c r="B26" s="5">
        <v>10825</v>
      </c>
      <c r="C26" s="7">
        <f t="shared" si="1"/>
        <v>9.2896135528706907</v>
      </c>
      <c r="D26" s="6">
        <v>6.3005000000000004</v>
      </c>
      <c r="E26" s="3">
        <v>3.9568401782499998</v>
      </c>
      <c r="F26" s="3">
        <v>18.596977225672902</v>
      </c>
      <c r="G26" s="3">
        <f t="shared" si="2"/>
        <v>2.922999052763434</v>
      </c>
      <c r="H26" s="3">
        <v>15926.764923862311</v>
      </c>
      <c r="I26" s="3">
        <f t="shared" si="3"/>
        <v>9.6757563015435792</v>
      </c>
      <c r="J26" s="3">
        <v>23.684510092499998</v>
      </c>
      <c r="K26" s="3">
        <v>78.73</v>
      </c>
      <c r="L26" s="3">
        <v>4.1054999189999997</v>
      </c>
      <c r="M26" s="6">
        <v>4.7068401780000002</v>
      </c>
      <c r="N26" s="3">
        <v>5.1473684210526311</v>
      </c>
      <c r="O26" s="3">
        <v>0.7210220913640375</v>
      </c>
      <c r="P26" s="3">
        <v>46.05</v>
      </c>
      <c r="Q26" s="3">
        <f t="shared" si="4"/>
        <v>3.829727762701316</v>
      </c>
      <c r="R26" s="7">
        <f t="shared" si="7"/>
        <v>3.784189633918261</v>
      </c>
      <c r="S26" s="8">
        <f t="shared" si="5"/>
        <v>4.5538128783054965E-2</v>
      </c>
      <c r="T26" s="9">
        <f t="shared" si="6"/>
        <v>2.0737211730620991E-3</v>
      </c>
    </row>
    <row r="27" spans="1:20" x14ac:dyDescent="0.35">
      <c r="A27" t="str">
        <f t="shared" si="0"/>
        <v>1996 Q2</v>
      </c>
      <c r="B27" s="5">
        <v>10850</v>
      </c>
      <c r="C27" s="7">
        <f t="shared" si="1"/>
        <v>9.2919203589686052</v>
      </c>
      <c r="D27" s="6">
        <v>6.1509999999999998</v>
      </c>
      <c r="E27" s="3">
        <v>3.0452493254999999</v>
      </c>
      <c r="F27" s="3">
        <v>19.699028326745701</v>
      </c>
      <c r="G27" s="3">
        <f t="shared" si="2"/>
        <v>2.9805693110120517</v>
      </c>
      <c r="H27" s="3">
        <v>16286.913277039301</v>
      </c>
      <c r="I27" s="3">
        <f t="shared" si="3"/>
        <v>9.6981171978856757</v>
      </c>
      <c r="J27" s="3">
        <v>23.911809205000001</v>
      </c>
      <c r="K27" s="3">
        <v>78.789999999999992</v>
      </c>
      <c r="L27" s="3">
        <v>4.0689345750000001</v>
      </c>
      <c r="M27" s="6">
        <v>3.545249326</v>
      </c>
      <c r="N27" s="3">
        <v>5.1118421052631584</v>
      </c>
      <c r="O27" s="3">
        <v>1.0016136260726769</v>
      </c>
      <c r="P27" s="3">
        <v>48.1</v>
      </c>
      <c r="Q27" s="3">
        <f t="shared" si="4"/>
        <v>3.8732821771117156</v>
      </c>
      <c r="R27" s="7">
        <f t="shared" si="7"/>
        <v>3.829727762701316</v>
      </c>
      <c r="S27" s="8">
        <f t="shared" si="5"/>
        <v>4.3554414410399644E-2</v>
      </c>
      <c r="T27" s="9">
        <f t="shared" si="6"/>
        <v>1.8969870146328283E-3</v>
      </c>
    </row>
    <row r="28" spans="1:20" x14ac:dyDescent="0.35">
      <c r="A28" t="str">
        <f t="shared" si="0"/>
        <v>1996 Q3</v>
      </c>
      <c r="B28" s="5">
        <v>10875</v>
      </c>
      <c r="C28" s="7">
        <f t="shared" si="1"/>
        <v>9.2942218559568843</v>
      </c>
      <c r="D28" s="6">
        <v>6.0015000000000001</v>
      </c>
      <c r="E28" s="3">
        <v>2.1336584727500001</v>
      </c>
      <c r="F28" s="3">
        <v>21.134040090344399</v>
      </c>
      <c r="G28" s="3">
        <f t="shared" si="2"/>
        <v>3.0508850149766498</v>
      </c>
      <c r="H28" s="3">
        <v>16647.061630216289</v>
      </c>
      <c r="I28" s="3">
        <f t="shared" si="3"/>
        <v>9.7199890011687096</v>
      </c>
      <c r="J28" s="3">
        <v>24.1391083175</v>
      </c>
      <c r="K28" s="3">
        <v>78.849999999999994</v>
      </c>
      <c r="L28" s="3">
        <v>4.0323692310000014</v>
      </c>
      <c r="M28" s="6">
        <v>2.3836584730000001</v>
      </c>
      <c r="N28" s="3">
        <v>5.0763157894736839</v>
      </c>
      <c r="O28" s="3">
        <v>1.2683518956581581</v>
      </c>
      <c r="P28" s="3">
        <v>50.150000000000013</v>
      </c>
      <c r="Q28" s="3">
        <f t="shared" si="4"/>
        <v>3.9150185144079446</v>
      </c>
      <c r="R28" s="7">
        <f t="shared" si="7"/>
        <v>3.8732821771117156</v>
      </c>
      <c r="S28" s="8">
        <f t="shared" si="5"/>
        <v>4.1736337296228943E-2</v>
      </c>
      <c r="T28" s="9">
        <f t="shared" si="6"/>
        <v>1.7419218509045909E-3</v>
      </c>
    </row>
    <row r="29" spans="1:20" x14ac:dyDescent="0.35">
      <c r="A29" t="str">
        <f t="shared" si="0"/>
        <v>1996 Q4</v>
      </c>
      <c r="B29" s="5">
        <v>10900</v>
      </c>
      <c r="C29" s="7">
        <f t="shared" si="1"/>
        <v>9.2965180682172353</v>
      </c>
      <c r="D29" s="6">
        <v>5.8520000000000003</v>
      </c>
      <c r="E29" s="3">
        <v>1.22206762</v>
      </c>
      <c r="F29" s="3">
        <v>23.804074283204699</v>
      </c>
      <c r="G29" s="3">
        <f t="shared" si="2"/>
        <v>3.1698567543963172</v>
      </c>
      <c r="H29" s="3">
        <v>17007.20998339327</v>
      </c>
      <c r="I29" s="3">
        <f t="shared" si="3"/>
        <v>9.7413926497964916</v>
      </c>
      <c r="J29" s="3">
        <v>24.366407429999999</v>
      </c>
      <c r="K29" s="3">
        <v>78.91</v>
      </c>
      <c r="L29" s="3">
        <v>3.9958038870000001</v>
      </c>
      <c r="M29" s="6">
        <v>1.22206762</v>
      </c>
      <c r="N29" s="3">
        <v>5.0407894736842103</v>
      </c>
      <c r="O29" s="3">
        <v>1.5224235544953051</v>
      </c>
      <c r="P29" s="3">
        <v>52.2</v>
      </c>
      <c r="Q29" s="3">
        <f t="shared" si="4"/>
        <v>3.9550824948885932</v>
      </c>
      <c r="R29" s="7">
        <f t="shared" si="7"/>
        <v>3.9150185144079446</v>
      </c>
      <c r="S29" s="8">
        <f t="shared" si="5"/>
        <v>4.0063980480648631E-2</v>
      </c>
      <c r="T29" s="9">
        <f t="shared" si="6"/>
        <v>1.6051225319537944E-3</v>
      </c>
    </row>
    <row r="30" spans="1:20" x14ac:dyDescent="0.35">
      <c r="A30" t="str">
        <f t="shared" si="0"/>
        <v>1997 Q1</v>
      </c>
      <c r="B30" s="5">
        <v>10975</v>
      </c>
      <c r="C30" s="7">
        <f t="shared" si="1"/>
        <v>9.3033752379433725</v>
      </c>
      <c r="D30" s="6">
        <v>5.7207499999999998</v>
      </c>
      <c r="E30" s="3">
        <v>0.93083820975000009</v>
      </c>
      <c r="F30" s="3">
        <v>21.361891994478999</v>
      </c>
      <c r="G30" s="3">
        <f t="shared" si="2"/>
        <v>3.0616085866898781</v>
      </c>
      <c r="H30" s="3">
        <v>17400.687823606091</v>
      </c>
      <c r="I30" s="3">
        <f t="shared" si="3"/>
        <v>9.7642650145136312</v>
      </c>
      <c r="J30" s="3">
        <v>24.782695727499998</v>
      </c>
      <c r="K30" s="3">
        <v>78.969250000000002</v>
      </c>
      <c r="L30" s="3">
        <v>3.9611909427500001</v>
      </c>
      <c r="M30" s="6">
        <v>0.93083821</v>
      </c>
      <c r="N30" s="3">
        <v>5.0052631578947366</v>
      </c>
      <c r="O30" s="3">
        <v>1.0972905125775569</v>
      </c>
      <c r="P30" s="3">
        <v>52.025000000000013</v>
      </c>
      <c r="Q30" s="3">
        <f t="shared" si="4"/>
        <v>3.9517243722796982</v>
      </c>
      <c r="R30" s="7">
        <f t="shared" si="7"/>
        <v>3.9550824948885932</v>
      </c>
      <c r="S30" s="8">
        <f t="shared" si="5"/>
        <v>-3.3581226088950089E-3</v>
      </c>
      <c r="T30" s="9">
        <f t="shared" si="6"/>
        <v>1.1276987456371821E-5</v>
      </c>
    </row>
    <row r="31" spans="1:20" x14ac:dyDescent="0.35">
      <c r="A31" t="str">
        <f t="shared" si="0"/>
        <v>1997 Q2</v>
      </c>
      <c r="B31" s="5">
        <v>11050</v>
      </c>
      <c r="C31" s="7">
        <f t="shared" si="1"/>
        <v>9.3101857069458998</v>
      </c>
      <c r="D31" s="6">
        <v>5.5895000000000001</v>
      </c>
      <c r="E31" s="3">
        <v>0.63960879950000005</v>
      </c>
      <c r="F31" s="3">
        <v>18.274906204906198</v>
      </c>
      <c r="G31" s="3">
        <f t="shared" si="2"/>
        <v>2.9055288731961979</v>
      </c>
      <c r="H31" s="3">
        <v>17794.16566381892</v>
      </c>
      <c r="I31" s="3">
        <f t="shared" si="3"/>
        <v>9.7866259108557276</v>
      </c>
      <c r="J31" s="3">
        <v>25.198984025000001</v>
      </c>
      <c r="K31" s="3">
        <v>79.028500000000008</v>
      </c>
      <c r="L31" s="3">
        <v>3.9265779985</v>
      </c>
      <c r="M31" s="6">
        <v>0.63960879999999998</v>
      </c>
      <c r="N31" s="3">
        <v>4.969736842105263</v>
      </c>
      <c r="O31" s="3">
        <v>0.68751896077938912</v>
      </c>
      <c r="P31" s="3">
        <v>51.85</v>
      </c>
      <c r="Q31" s="3">
        <f t="shared" si="4"/>
        <v>3.9483549346755362</v>
      </c>
      <c r="R31" s="7">
        <f t="shared" si="7"/>
        <v>3.9517243722796982</v>
      </c>
      <c r="S31" s="8">
        <f t="shared" si="5"/>
        <v>-3.3694376041619734E-3</v>
      </c>
      <c r="T31" s="9">
        <f t="shared" si="6"/>
        <v>1.1353109768340779E-5</v>
      </c>
    </row>
    <row r="32" spans="1:20" x14ac:dyDescent="0.35">
      <c r="A32" t="str">
        <f t="shared" si="0"/>
        <v>1997 Q3</v>
      </c>
      <c r="B32" s="5">
        <v>11125</v>
      </c>
      <c r="C32" s="7">
        <f t="shared" si="1"/>
        <v>9.3169501070344403</v>
      </c>
      <c r="D32" s="6">
        <v>5.4582499999999996</v>
      </c>
      <c r="E32" s="3">
        <v>0.34837938925</v>
      </c>
      <c r="F32" s="3">
        <v>18.651351402221</v>
      </c>
      <c r="G32" s="3">
        <f t="shared" si="2"/>
        <v>2.9259186047097292</v>
      </c>
      <c r="H32" s="3">
        <v>18187.64350403173</v>
      </c>
      <c r="I32" s="3">
        <f t="shared" si="3"/>
        <v>9.8084977141387597</v>
      </c>
      <c r="J32" s="3">
        <v>25.615272322500001</v>
      </c>
      <c r="K32" s="3">
        <v>79.08775</v>
      </c>
      <c r="L32" s="3">
        <v>3.8919650542499999</v>
      </c>
      <c r="M32" s="6">
        <v>0.34837938899999998</v>
      </c>
      <c r="N32" s="3">
        <v>4.9342105263157894</v>
      </c>
      <c r="O32" s="3">
        <v>0.29178182807799302</v>
      </c>
      <c r="P32" s="3">
        <v>51.674999999999997</v>
      </c>
      <c r="Q32" s="3">
        <f t="shared" si="4"/>
        <v>3.944974105567832</v>
      </c>
      <c r="R32" s="7">
        <f t="shared" si="7"/>
        <v>3.9483549346755362</v>
      </c>
      <c r="S32" s="8">
        <f t="shared" si="5"/>
        <v>-3.3808291077042085E-3</v>
      </c>
      <c r="T32" s="9">
        <f t="shared" si="6"/>
        <v>1.1430005455500036E-5</v>
      </c>
    </row>
    <row r="33" spans="1:20" x14ac:dyDescent="0.35">
      <c r="A33" t="str">
        <f t="shared" si="0"/>
        <v>1997 Q4</v>
      </c>
      <c r="B33" s="5">
        <v>11200</v>
      </c>
      <c r="C33" s="7">
        <f t="shared" si="1"/>
        <v>9.3236690572831851</v>
      </c>
      <c r="D33" s="6">
        <v>5.327</v>
      </c>
      <c r="E33" s="3">
        <v>5.7149978999999997E-2</v>
      </c>
      <c r="F33" s="3">
        <v>18.953144927536201</v>
      </c>
      <c r="G33" s="3">
        <f t="shared" si="2"/>
        <v>2.9419698769954636</v>
      </c>
      <c r="H33" s="3">
        <v>18581.121344244559</v>
      </c>
      <c r="I33" s="3">
        <f t="shared" si="3"/>
        <v>9.8299013627665435</v>
      </c>
      <c r="J33" s="3">
        <v>26.03156062</v>
      </c>
      <c r="K33" s="3">
        <v>79.147000000000006</v>
      </c>
      <c r="L33" s="3">
        <v>3.8573521099999999</v>
      </c>
      <c r="M33" s="6">
        <v>5.7149978999999997E-2</v>
      </c>
      <c r="N33" s="3">
        <v>4.8986842105263158</v>
      </c>
      <c r="O33" s="3">
        <v>-9.108536338214511E-2</v>
      </c>
      <c r="P33" s="3">
        <v>51.5</v>
      </c>
      <c r="Q33" s="3">
        <f t="shared" si="4"/>
        <v>3.9415818076696905</v>
      </c>
      <c r="R33" s="7">
        <f t="shared" si="7"/>
        <v>3.944974105567832</v>
      </c>
      <c r="S33" s="8">
        <f t="shared" si="5"/>
        <v>-3.3922978981415497E-3</v>
      </c>
      <c r="T33" s="9">
        <f t="shared" si="6"/>
        <v>1.1507685029735577E-5</v>
      </c>
    </row>
    <row r="34" spans="1:20" x14ac:dyDescent="0.35">
      <c r="A34" t="str">
        <f t="shared" si="0"/>
        <v>1998 Q1</v>
      </c>
      <c r="B34" s="5">
        <v>11150</v>
      </c>
      <c r="C34" s="7">
        <f t="shared" si="1"/>
        <v>9.3191947768882653</v>
      </c>
      <c r="D34" s="6">
        <v>5.1879999999999997</v>
      </c>
      <c r="E34" s="3">
        <v>-4.9955103250000008E-2</v>
      </c>
      <c r="F34" s="3">
        <v>14.445484848484799</v>
      </c>
      <c r="G34" s="3">
        <f t="shared" si="2"/>
        <v>2.6703818984974976</v>
      </c>
      <c r="H34" s="3">
        <v>19011.013107938001</v>
      </c>
      <c r="I34" s="3">
        <f t="shared" si="3"/>
        <v>9.8527737274836831</v>
      </c>
      <c r="J34" s="3">
        <v>26.572623242500001</v>
      </c>
      <c r="K34" s="3">
        <v>79.206000000000003</v>
      </c>
      <c r="L34" s="3">
        <v>3.8270743404999998</v>
      </c>
      <c r="M34" s="6">
        <v>-4.9955103000000001E-2</v>
      </c>
      <c r="N34" s="3">
        <v>4.8631578947368421</v>
      </c>
      <c r="O34" s="3">
        <v>9.7354264856159278E-2</v>
      </c>
      <c r="P34" s="3">
        <v>52.75</v>
      </c>
      <c r="Q34" s="3">
        <f t="shared" si="4"/>
        <v>3.9655637723561759</v>
      </c>
      <c r="R34" s="7">
        <f t="shared" si="7"/>
        <v>3.9415818076696905</v>
      </c>
      <c r="S34" s="8">
        <f t="shared" si="5"/>
        <v>2.3981964686485391E-2</v>
      </c>
      <c r="T34" s="9">
        <f t="shared" si="6"/>
        <v>5.7513463022383236E-4</v>
      </c>
    </row>
    <row r="35" spans="1:20" x14ac:dyDescent="0.35">
      <c r="A35" t="str">
        <f t="shared" si="0"/>
        <v>1998 Q2</v>
      </c>
      <c r="B35" s="5">
        <v>11100</v>
      </c>
      <c r="C35" s="7">
        <f t="shared" si="1"/>
        <v>9.3147003873004248</v>
      </c>
      <c r="D35" s="6">
        <v>5.0490000000000004</v>
      </c>
      <c r="E35" s="3">
        <v>-0.1570601855</v>
      </c>
      <c r="F35" s="3">
        <v>13.792402597402599</v>
      </c>
      <c r="G35" s="3">
        <f t="shared" si="2"/>
        <v>2.6241179041422389</v>
      </c>
      <c r="H35" s="3">
        <v>19440.904871631439</v>
      </c>
      <c r="I35" s="3">
        <f t="shared" si="3"/>
        <v>9.8751346238257778</v>
      </c>
      <c r="J35" s="3">
        <v>27.113685865000001</v>
      </c>
      <c r="K35" s="3">
        <v>79.265000000000001</v>
      </c>
      <c r="L35" s="3">
        <v>3.7967965709999998</v>
      </c>
      <c r="M35" s="6">
        <v>-0.15706018599999999</v>
      </c>
      <c r="N35" s="3">
        <v>4.8276315789473676</v>
      </c>
      <c r="O35" s="3">
        <v>0.28154968459140173</v>
      </c>
      <c r="P35" s="3">
        <v>54</v>
      </c>
      <c r="Q35" s="3">
        <f t="shared" si="4"/>
        <v>3.9889840465642745</v>
      </c>
      <c r="R35" s="7">
        <f t="shared" si="7"/>
        <v>3.9655637723561759</v>
      </c>
      <c r="S35" s="8">
        <f t="shared" si="5"/>
        <v>2.3420274208098668E-2</v>
      </c>
      <c r="T35" s="9">
        <f t="shared" si="6"/>
        <v>5.4850924398253174E-4</v>
      </c>
    </row>
    <row r="36" spans="1:20" x14ac:dyDescent="0.35">
      <c r="A36" t="str">
        <f t="shared" si="0"/>
        <v>1998 Q3</v>
      </c>
      <c r="B36" s="5">
        <v>11050</v>
      </c>
      <c r="C36" s="7">
        <f t="shared" si="1"/>
        <v>9.3101857069458998</v>
      </c>
      <c r="D36" s="6">
        <v>4.91</v>
      </c>
      <c r="E36" s="3">
        <v>-0.26416526774999999</v>
      </c>
      <c r="F36" s="3">
        <v>12.7675663466968</v>
      </c>
      <c r="G36" s="3">
        <f t="shared" si="2"/>
        <v>2.546908076056162</v>
      </c>
      <c r="H36" s="3">
        <v>19870.796635324881</v>
      </c>
      <c r="I36" s="3">
        <f t="shared" si="3"/>
        <v>9.8970064271088116</v>
      </c>
      <c r="J36" s="3">
        <v>27.654748487500001</v>
      </c>
      <c r="K36" s="3">
        <v>79.323999999999998</v>
      </c>
      <c r="L36" s="3">
        <v>3.7665188015000002</v>
      </c>
      <c r="M36" s="6">
        <v>-0.26416526800000001</v>
      </c>
      <c r="N36" s="3">
        <v>4.7921052631578949</v>
      </c>
      <c r="O36" s="3">
        <v>0.46170114753651309</v>
      </c>
      <c r="P36" s="3">
        <v>55.25</v>
      </c>
      <c r="Q36" s="3">
        <f t="shared" si="4"/>
        <v>4.0118683403978626</v>
      </c>
      <c r="R36" s="7">
        <f t="shared" si="7"/>
        <v>3.9889840465642745</v>
      </c>
      <c r="S36" s="8">
        <f t="shared" si="5"/>
        <v>2.2884293833588032E-2</v>
      </c>
      <c r="T36" s="9">
        <f t="shared" si="6"/>
        <v>5.2369090426199519E-4</v>
      </c>
    </row>
    <row r="37" spans="1:20" x14ac:dyDescent="0.35">
      <c r="A37" t="str">
        <f t="shared" si="0"/>
        <v>1998 Q4</v>
      </c>
      <c r="B37" s="5">
        <v>11000</v>
      </c>
      <c r="C37" s="7">
        <f t="shared" si="1"/>
        <v>9.3056505517805075</v>
      </c>
      <c r="D37" s="6">
        <v>4.7709999999999999</v>
      </c>
      <c r="E37" s="3">
        <v>-0.37127035000000003</v>
      </c>
      <c r="F37" s="3">
        <v>11.499422799422801</v>
      </c>
      <c r="G37" s="3">
        <f t="shared" si="2"/>
        <v>2.4422968427550371</v>
      </c>
      <c r="H37" s="3">
        <v>20300.688399018331</v>
      </c>
      <c r="I37" s="3">
        <f t="shared" si="3"/>
        <v>9.9184100757365954</v>
      </c>
      <c r="J37" s="3">
        <v>28.195811110000001</v>
      </c>
      <c r="K37" s="3">
        <v>79.382999999999996</v>
      </c>
      <c r="L37" s="3">
        <v>3.7362410320000001</v>
      </c>
      <c r="M37" s="6">
        <v>-0.37127035000000003</v>
      </c>
      <c r="N37" s="3">
        <v>4.7565789473684212</v>
      </c>
      <c r="O37" s="3">
        <v>0.63799535620517211</v>
      </c>
      <c r="P37" s="3">
        <v>56.5</v>
      </c>
      <c r="Q37" s="3">
        <f t="shared" si="4"/>
        <v>4.0342406381523954</v>
      </c>
      <c r="R37" s="7">
        <f t="shared" si="7"/>
        <v>4.0118683403978626</v>
      </c>
      <c r="S37" s="8">
        <f t="shared" si="5"/>
        <v>2.2372297754532866E-2</v>
      </c>
      <c r="T37" s="9">
        <f t="shared" si="6"/>
        <v>5.0051970681747634E-4</v>
      </c>
    </row>
    <row r="38" spans="1:20" x14ac:dyDescent="0.35">
      <c r="A38" t="str">
        <f t="shared" si="0"/>
        <v>1999 Q1</v>
      </c>
      <c r="B38" s="5">
        <v>10900</v>
      </c>
      <c r="C38" s="7">
        <f t="shared" si="1"/>
        <v>9.2965180682172353</v>
      </c>
      <c r="D38" s="6">
        <v>4.6647499999999997</v>
      </c>
      <c r="E38" s="3">
        <v>-0.61189070075000007</v>
      </c>
      <c r="F38" s="3">
        <v>11.500461352657</v>
      </c>
      <c r="G38" s="3">
        <f t="shared" si="2"/>
        <v>2.4423871521868619</v>
      </c>
      <c r="H38" s="3">
        <v>20770.363968019879</v>
      </c>
      <c r="I38" s="3">
        <f t="shared" si="3"/>
        <v>9.941282440453735</v>
      </c>
      <c r="J38" s="3">
        <v>27.499310927500002</v>
      </c>
      <c r="K38" s="3">
        <v>79.441249999999997</v>
      </c>
      <c r="L38" s="3">
        <v>3.70687463375</v>
      </c>
      <c r="M38" s="6">
        <v>-0.61189070099999998</v>
      </c>
      <c r="N38" s="3">
        <v>4.7210526315789476</v>
      </c>
      <c r="O38" s="3">
        <v>0.28426724868483938</v>
      </c>
      <c r="P38" s="3">
        <v>55.524999999999999</v>
      </c>
      <c r="Q38" s="3">
        <f t="shared" si="4"/>
        <v>4.0168333697804908</v>
      </c>
      <c r="R38" s="7">
        <f t="shared" si="7"/>
        <v>4.0342406381523954</v>
      </c>
      <c r="S38" s="8">
        <f t="shared" si="5"/>
        <v>-1.7407268371904649E-2</v>
      </c>
      <c r="T38" s="9">
        <f t="shared" si="6"/>
        <v>3.0301299217151196E-4</v>
      </c>
    </row>
    <row r="39" spans="1:20" x14ac:dyDescent="0.35">
      <c r="A39" t="str">
        <f t="shared" si="0"/>
        <v>1999 Q2</v>
      </c>
      <c r="B39" s="5">
        <v>10800</v>
      </c>
      <c r="C39" s="7">
        <f t="shared" si="1"/>
        <v>9.2873014131123117</v>
      </c>
      <c r="D39" s="6">
        <v>4.5585000000000004</v>
      </c>
      <c r="E39" s="3">
        <v>-0.85251105150000006</v>
      </c>
      <c r="F39" s="3">
        <v>15.7675757575758</v>
      </c>
      <c r="G39" s="3">
        <f t="shared" si="2"/>
        <v>2.7579556642104213</v>
      </c>
      <c r="H39" s="3">
        <v>21240.039537021439</v>
      </c>
      <c r="I39" s="3">
        <f t="shared" si="3"/>
        <v>9.9636433367958297</v>
      </c>
      <c r="J39" s="3">
        <v>26.802810744999999</v>
      </c>
      <c r="K39" s="3">
        <v>79.499499999999998</v>
      </c>
      <c r="L39" s="3">
        <v>3.6775082354999999</v>
      </c>
      <c r="M39" s="6">
        <v>-0.85251105199999999</v>
      </c>
      <c r="N39" s="3">
        <v>4.685526315789474</v>
      </c>
      <c r="O39" s="3">
        <v>-6.749660932223206E-2</v>
      </c>
      <c r="P39" s="3">
        <v>54.55</v>
      </c>
      <c r="Q39" s="3">
        <f t="shared" si="4"/>
        <v>3.9991177122790798</v>
      </c>
      <c r="R39" s="7">
        <f t="shared" si="7"/>
        <v>4.0168333697804908</v>
      </c>
      <c r="S39" s="8">
        <f t="shared" si="5"/>
        <v>-1.771565750141102E-2</v>
      </c>
      <c r="T39" s="9">
        <f t="shared" si="6"/>
        <v>3.1384452070730055E-4</v>
      </c>
    </row>
    <row r="40" spans="1:20" x14ac:dyDescent="0.35">
      <c r="A40" t="str">
        <f t="shared" si="0"/>
        <v>1999 Q3</v>
      </c>
      <c r="B40" s="5">
        <v>10700</v>
      </c>
      <c r="C40" s="7">
        <f t="shared" si="1"/>
        <v>9.2779990204499967</v>
      </c>
      <c r="D40" s="6">
        <v>4.4522500000000003</v>
      </c>
      <c r="E40" s="3">
        <v>-1.0931314022500001</v>
      </c>
      <c r="F40" s="3">
        <v>20.926515151515201</v>
      </c>
      <c r="G40" s="3">
        <f t="shared" si="2"/>
        <v>3.041017022428719</v>
      </c>
      <c r="H40" s="3">
        <v>21709.715106022999</v>
      </c>
      <c r="I40" s="3">
        <f t="shared" si="3"/>
        <v>9.9855151400788635</v>
      </c>
      <c r="J40" s="3">
        <v>26.106310562499999</v>
      </c>
      <c r="K40" s="3">
        <v>79.557749999999999</v>
      </c>
      <c r="L40" s="3">
        <v>3.6481418372499999</v>
      </c>
      <c r="M40" s="6">
        <v>-1.093131402</v>
      </c>
      <c r="N40" s="3">
        <v>4.6500000000000004</v>
      </c>
      <c r="O40" s="3">
        <v>-0.41757749407545469</v>
      </c>
      <c r="P40" s="3">
        <v>53.575000000000003</v>
      </c>
      <c r="Q40" s="3">
        <f t="shared" si="4"/>
        <v>3.9810825413596409</v>
      </c>
      <c r="R40" s="7">
        <f t="shared" si="7"/>
        <v>3.9991177122790798</v>
      </c>
      <c r="S40" s="8">
        <f t="shared" si="5"/>
        <v>-1.8035170919438848E-2</v>
      </c>
      <c r="T40" s="9">
        <f t="shared" si="6"/>
        <v>3.2526739009337271E-4</v>
      </c>
    </row>
    <row r="41" spans="1:20" x14ac:dyDescent="0.35">
      <c r="A41" t="str">
        <f t="shared" si="0"/>
        <v>1999 Q4</v>
      </c>
      <c r="B41" s="5">
        <v>10600</v>
      </c>
      <c r="C41" s="7">
        <f t="shared" si="1"/>
        <v>9.2686092801001578</v>
      </c>
      <c r="D41" s="6">
        <v>4.3460000000000001</v>
      </c>
      <c r="E41" s="3">
        <v>-1.333751753</v>
      </c>
      <c r="F41" s="3">
        <v>24.238324863542299</v>
      </c>
      <c r="G41" s="3">
        <f t="shared" si="2"/>
        <v>3.1879350525236552</v>
      </c>
      <c r="H41" s="3">
        <v>22179.390675024551</v>
      </c>
      <c r="I41" s="3">
        <f t="shared" si="3"/>
        <v>10.006918788706647</v>
      </c>
      <c r="J41" s="3">
        <v>25.40981038</v>
      </c>
      <c r="K41" s="3">
        <v>79.616</v>
      </c>
      <c r="L41" s="3">
        <v>3.6187754390000002</v>
      </c>
      <c r="M41" s="6">
        <v>-1.333751753</v>
      </c>
      <c r="N41" s="3">
        <v>4.6144736842105267</v>
      </c>
      <c r="O41" s="3">
        <v>-0.7662475645479957</v>
      </c>
      <c r="P41" s="3">
        <v>52.6</v>
      </c>
      <c r="Q41" s="3">
        <f t="shared" si="4"/>
        <v>3.9627161197436642</v>
      </c>
      <c r="R41" s="7">
        <f t="shared" si="7"/>
        <v>3.9810825413596409</v>
      </c>
      <c r="S41" s="8">
        <f t="shared" si="5"/>
        <v>-1.836642161597668E-2</v>
      </c>
      <c r="T41" s="9">
        <f t="shared" si="6"/>
        <v>3.3732544297581545E-4</v>
      </c>
    </row>
    <row r="42" spans="1:20" x14ac:dyDescent="0.35">
      <c r="A42" t="str">
        <f t="shared" si="0"/>
        <v>2000 Q1</v>
      </c>
      <c r="B42" s="5">
        <v>10825</v>
      </c>
      <c r="C42" s="7">
        <f t="shared" si="1"/>
        <v>9.2896135528706907</v>
      </c>
      <c r="D42" s="6">
        <v>4.4020000000000001</v>
      </c>
      <c r="E42" s="3">
        <v>-1.28156395275</v>
      </c>
      <c r="F42" s="3">
        <v>27.052719116632201</v>
      </c>
      <c r="G42" s="3">
        <f t="shared" si="2"/>
        <v>3.2977875221123063</v>
      </c>
      <c r="H42" s="3">
        <v>22692.53179273678</v>
      </c>
      <c r="I42" s="3">
        <f t="shared" si="3"/>
        <v>10.029791153423785</v>
      </c>
      <c r="J42" s="3">
        <v>25.523127939999998</v>
      </c>
      <c r="K42" s="3">
        <v>79.674000000000007</v>
      </c>
      <c r="L42" s="3">
        <v>3.8290396905000001</v>
      </c>
      <c r="M42" s="6">
        <v>-1.281563953</v>
      </c>
      <c r="N42" s="3">
        <v>4.0789473684210531</v>
      </c>
      <c r="O42" s="3">
        <v>-0.34848809660439239</v>
      </c>
      <c r="P42" s="3">
        <v>54.557499999999997</v>
      </c>
      <c r="Q42" s="3">
        <f t="shared" si="4"/>
        <v>3.9992551913710179</v>
      </c>
      <c r="R42" s="7">
        <f t="shared" si="7"/>
        <v>3.9627161197436642</v>
      </c>
      <c r="S42" s="8">
        <f t="shared" si="5"/>
        <v>3.6539071627353703E-2</v>
      </c>
      <c r="T42" s="9">
        <f t="shared" si="6"/>
        <v>1.3351037553888843E-3</v>
      </c>
    </row>
    <row r="43" spans="1:20" x14ac:dyDescent="0.35">
      <c r="A43" t="str">
        <f t="shared" si="0"/>
        <v>2000 Q2</v>
      </c>
      <c r="B43" s="5">
        <v>11050</v>
      </c>
      <c r="C43" s="7">
        <f t="shared" si="1"/>
        <v>9.3101857069458998</v>
      </c>
      <c r="D43" s="6">
        <v>4.4580000000000002</v>
      </c>
      <c r="E43" s="3">
        <v>-1.2293761525</v>
      </c>
      <c r="F43" s="3">
        <v>27.147299736495398</v>
      </c>
      <c r="G43" s="3">
        <f t="shared" si="2"/>
        <v>3.3012775842144251</v>
      </c>
      <c r="H43" s="3">
        <v>23205.672910449011</v>
      </c>
      <c r="I43" s="3">
        <f t="shared" si="3"/>
        <v>10.052152049765882</v>
      </c>
      <c r="J43" s="3">
        <v>25.636445500000001</v>
      </c>
      <c r="K43" s="3">
        <v>79.731999999999999</v>
      </c>
      <c r="L43" s="3">
        <v>4.0393039420000001</v>
      </c>
      <c r="M43" s="6">
        <v>-1.229376153</v>
      </c>
      <c r="N43" s="3">
        <v>4.0434210526315786</v>
      </c>
      <c r="O43" s="3">
        <v>6.1525977600028793E-2</v>
      </c>
      <c r="P43" s="3">
        <v>56.515000000000001</v>
      </c>
      <c r="Q43" s="3">
        <f t="shared" si="4"/>
        <v>4.0345060896426945</v>
      </c>
      <c r="R43" s="7">
        <f t="shared" si="7"/>
        <v>3.9992551913710179</v>
      </c>
      <c r="S43" s="8">
        <f t="shared" si="5"/>
        <v>3.5250898271676601E-2</v>
      </c>
      <c r="T43" s="9">
        <f t="shared" si="6"/>
        <v>1.2426258289600924E-3</v>
      </c>
    </row>
    <row r="44" spans="1:20" x14ac:dyDescent="0.35">
      <c r="A44" t="str">
        <f t="shared" si="0"/>
        <v>2000 Q3</v>
      </c>
      <c r="B44" s="5">
        <v>11275</v>
      </c>
      <c r="C44" s="7">
        <f t="shared" si="1"/>
        <v>9.3303431643708787</v>
      </c>
      <c r="D44" s="6">
        <v>4.5140000000000002</v>
      </c>
      <c r="E44" s="3">
        <v>-1.17718835225</v>
      </c>
      <c r="F44" s="3">
        <v>31.294630779848202</v>
      </c>
      <c r="G44" s="3">
        <f t="shared" si="2"/>
        <v>3.4434465422514098</v>
      </c>
      <c r="H44" s="3">
        <v>23718.81402816124</v>
      </c>
      <c r="I44" s="3">
        <f t="shared" si="3"/>
        <v>10.074023853048915</v>
      </c>
      <c r="J44" s="3">
        <v>25.749763059999999</v>
      </c>
      <c r="K44" s="3">
        <v>79.789999999999992</v>
      </c>
      <c r="L44" s="3">
        <v>4.2495681935</v>
      </c>
      <c r="M44" s="6">
        <v>-1.1771883519999999</v>
      </c>
      <c r="N44" s="3">
        <v>4.0078947368421058</v>
      </c>
      <c r="O44" s="3">
        <v>0.4645696355326534</v>
      </c>
      <c r="P44" s="3">
        <v>58.472499999999997</v>
      </c>
      <c r="Q44" s="3">
        <f t="shared" si="4"/>
        <v>4.0685565582429115</v>
      </c>
      <c r="R44" s="7">
        <f t="shared" si="7"/>
        <v>4.0345060896426945</v>
      </c>
      <c r="S44" s="8">
        <f t="shared" si="5"/>
        <v>3.4050468600216988E-2</v>
      </c>
      <c r="T44" s="9">
        <f t="shared" si="6"/>
        <v>1.159434411894363E-3</v>
      </c>
    </row>
    <row r="45" spans="1:20" x14ac:dyDescent="0.35">
      <c r="A45" t="str">
        <f t="shared" si="0"/>
        <v>2000 Q4</v>
      </c>
      <c r="B45" s="5">
        <v>11500</v>
      </c>
      <c r="C45" s="7">
        <f t="shared" si="1"/>
        <v>9.3501023143513411</v>
      </c>
      <c r="D45" s="6">
        <v>4.57</v>
      </c>
      <c r="E45" s="3">
        <v>-1.1250005519999999</v>
      </c>
      <c r="F45" s="3">
        <v>29.8864502164502</v>
      </c>
      <c r="G45" s="3">
        <f t="shared" si="2"/>
        <v>3.3974052076656882</v>
      </c>
      <c r="H45" s="3">
        <v>24231.955145873471</v>
      </c>
      <c r="I45" s="3">
        <f t="shared" si="3"/>
        <v>10.095427501676699</v>
      </c>
      <c r="J45" s="3">
        <v>25.863080620000002</v>
      </c>
      <c r="K45" s="3">
        <v>79.847999999999999</v>
      </c>
      <c r="L45" s="3">
        <v>4.459832445</v>
      </c>
      <c r="M45" s="6">
        <v>-1.1250005519999999</v>
      </c>
      <c r="N45" s="3">
        <v>3.9723684210526309</v>
      </c>
      <c r="O45" s="3">
        <v>0.86135261718174527</v>
      </c>
      <c r="P45" s="3">
        <v>60.43</v>
      </c>
      <c r="Q45" s="3">
        <f t="shared" si="4"/>
        <v>4.1014856703734672</v>
      </c>
      <c r="R45" s="7">
        <f t="shared" si="7"/>
        <v>4.0685565582429115</v>
      </c>
      <c r="S45" s="8">
        <f t="shared" si="5"/>
        <v>3.2929112130555716E-2</v>
      </c>
      <c r="T45" s="9">
        <f t="shared" si="6"/>
        <v>1.0843264257067117E-3</v>
      </c>
    </row>
    <row r="46" spans="1:20" x14ac:dyDescent="0.35">
      <c r="A46" t="str">
        <f t="shared" si="0"/>
        <v>2001 Q1</v>
      </c>
      <c r="B46" s="5">
        <v>11300</v>
      </c>
      <c r="C46" s="7">
        <f t="shared" si="1"/>
        <v>9.3325580047004326</v>
      </c>
      <c r="D46" s="6">
        <v>4.5819999999999999</v>
      </c>
      <c r="E46" s="3">
        <v>-1.1239871642499999</v>
      </c>
      <c r="F46" s="3">
        <v>26.2403484848485</v>
      </c>
      <c r="G46" s="3">
        <f t="shared" si="2"/>
        <v>3.2672982446602812</v>
      </c>
      <c r="H46" s="3">
        <v>24792.584278120459</v>
      </c>
      <c r="I46" s="3">
        <f t="shared" si="3"/>
        <v>10.118299866393837</v>
      </c>
      <c r="J46" s="3">
        <v>26.228976930000002</v>
      </c>
      <c r="K46" s="3">
        <v>79.905249999999995</v>
      </c>
      <c r="L46" s="3">
        <v>4.6451341084999997</v>
      </c>
      <c r="M46" s="6">
        <v>-1.1239871640000001</v>
      </c>
      <c r="N46" s="3">
        <v>3.9368421052631581</v>
      </c>
      <c r="O46" s="3">
        <v>0.52253691774331557</v>
      </c>
      <c r="P46" s="3">
        <v>59.947499999999998</v>
      </c>
      <c r="Q46" s="3">
        <f t="shared" si="4"/>
        <v>4.0934691791861466</v>
      </c>
      <c r="R46" s="7">
        <f t="shared" si="7"/>
        <v>4.1014856703734672</v>
      </c>
      <c r="S46" s="8">
        <f t="shared" si="5"/>
        <v>-8.0164911873206179E-3</v>
      </c>
      <c r="T46" s="9">
        <f t="shared" si="6"/>
        <v>6.4264130956389131E-5</v>
      </c>
    </row>
    <row r="47" spans="1:20" x14ac:dyDescent="0.35">
      <c r="A47" t="str">
        <f t="shared" si="0"/>
        <v>2001 Q2</v>
      </c>
      <c r="B47" s="5">
        <v>11100</v>
      </c>
      <c r="C47" s="7">
        <f t="shared" si="1"/>
        <v>9.3147003873004248</v>
      </c>
      <c r="D47" s="6">
        <v>4.5940000000000003</v>
      </c>
      <c r="E47" s="3">
        <v>-1.1229737765000001</v>
      </c>
      <c r="F47" s="3">
        <v>27.4867218771567</v>
      </c>
      <c r="G47" s="3">
        <f t="shared" si="2"/>
        <v>3.3137030472366904</v>
      </c>
      <c r="H47" s="3">
        <v>25353.213410367462</v>
      </c>
      <c r="I47" s="3">
        <f t="shared" si="3"/>
        <v>10.140660762735934</v>
      </c>
      <c r="J47" s="3">
        <v>26.594873239999998</v>
      </c>
      <c r="K47" s="3">
        <v>79.962500000000006</v>
      </c>
      <c r="L47" s="3">
        <v>4.8304357720000004</v>
      </c>
      <c r="M47" s="6">
        <v>-1.1229737769999999</v>
      </c>
      <c r="N47" s="3">
        <v>3.9013157894736841</v>
      </c>
      <c r="O47" s="3">
        <v>0.19325362564550061</v>
      </c>
      <c r="P47" s="3">
        <v>59.465000000000003</v>
      </c>
      <c r="Q47" s="3">
        <f t="shared" si="4"/>
        <v>4.0853879041792087</v>
      </c>
      <c r="R47" s="7">
        <f t="shared" si="7"/>
        <v>4.0934691791861466</v>
      </c>
      <c r="S47" s="8">
        <f t="shared" si="5"/>
        <v>-8.0812750069378936E-3</v>
      </c>
      <c r="T47" s="9">
        <f t="shared" si="6"/>
        <v>6.5307005737759053E-5</v>
      </c>
    </row>
    <row r="48" spans="1:20" x14ac:dyDescent="0.35">
      <c r="A48" t="str">
        <f t="shared" si="0"/>
        <v>2001 Q3</v>
      </c>
      <c r="B48" s="5">
        <v>10900</v>
      </c>
      <c r="C48" s="7">
        <f t="shared" si="1"/>
        <v>9.2965180682172353</v>
      </c>
      <c r="D48" s="6">
        <v>4.6059999999999999</v>
      </c>
      <c r="E48" s="3">
        <v>-1.12196038875</v>
      </c>
      <c r="F48" s="3">
        <v>25.521483530961799</v>
      </c>
      <c r="G48" s="3">
        <f t="shared" si="2"/>
        <v>3.2395205888779643</v>
      </c>
      <c r="H48" s="3">
        <v>25913.84254261446</v>
      </c>
      <c r="I48" s="3">
        <f t="shared" si="3"/>
        <v>10.162532566018967</v>
      </c>
      <c r="J48" s="3">
        <v>26.960769549999998</v>
      </c>
      <c r="K48" s="3">
        <v>80.019750000000002</v>
      </c>
      <c r="L48" s="3">
        <v>5.0157374355000002</v>
      </c>
      <c r="M48" s="6">
        <v>-1.1219603890000001</v>
      </c>
      <c r="N48" s="3">
        <v>3.86578947368421</v>
      </c>
      <c r="O48" s="3">
        <v>-0.12719881420423629</v>
      </c>
      <c r="P48" s="3">
        <v>58.982500000000002</v>
      </c>
      <c r="Q48" s="3">
        <f t="shared" si="4"/>
        <v>4.0772407897387311</v>
      </c>
      <c r="R48" s="7">
        <f t="shared" si="7"/>
        <v>4.0853879041792087</v>
      </c>
      <c r="S48" s="8">
        <f t="shared" si="5"/>
        <v>-8.1471144404776652E-3</v>
      </c>
      <c r="T48" s="9">
        <f t="shared" si="6"/>
        <v>6.6375473706239694E-5</v>
      </c>
    </row>
    <row r="49" spans="1:20" x14ac:dyDescent="0.35">
      <c r="A49" t="str">
        <f t="shared" si="0"/>
        <v>2001 Q4</v>
      </c>
      <c r="B49" s="5">
        <v>10700</v>
      </c>
      <c r="C49" s="7">
        <f t="shared" si="1"/>
        <v>9.2779990204499967</v>
      </c>
      <c r="D49" s="6">
        <v>4.6180000000000003</v>
      </c>
      <c r="E49" s="3">
        <v>-1.120947001</v>
      </c>
      <c r="F49" s="3">
        <v>19.6064972708451</v>
      </c>
      <c r="G49" s="3">
        <f t="shared" si="2"/>
        <v>2.9758610047151346</v>
      </c>
      <c r="H49" s="3">
        <v>26474.471674861448</v>
      </c>
      <c r="I49" s="3">
        <f t="shared" si="3"/>
        <v>10.183936214646749</v>
      </c>
      <c r="J49" s="3">
        <v>27.326665859999999</v>
      </c>
      <c r="K49" s="3">
        <v>80.076999999999998</v>
      </c>
      <c r="L49" s="3">
        <v>5.2010390989999999</v>
      </c>
      <c r="M49" s="6">
        <v>-1.120947001</v>
      </c>
      <c r="N49" s="3">
        <v>3.8302631578947368</v>
      </c>
      <c r="O49" s="3">
        <v>-0.43945247593332931</v>
      </c>
      <c r="P49" s="3">
        <v>58.5</v>
      </c>
      <c r="Q49" s="3">
        <f t="shared" si="4"/>
        <v>4.0690267542378109</v>
      </c>
      <c r="R49" s="7">
        <f t="shared" si="7"/>
        <v>4.0772407897387311</v>
      </c>
      <c r="S49" s="8">
        <f t="shared" si="5"/>
        <v>-8.2140355009201471E-3</v>
      </c>
      <c r="T49" s="9">
        <f t="shared" si="6"/>
        <v>6.7470379210376495E-5</v>
      </c>
    </row>
    <row r="50" spans="1:20" x14ac:dyDescent="0.35">
      <c r="A50" t="str">
        <f t="shared" si="0"/>
        <v>2002 Q1</v>
      </c>
      <c r="B50" s="5">
        <v>10675</v>
      </c>
      <c r="C50" s="7">
        <f t="shared" si="1"/>
        <v>9.2756598380968249</v>
      </c>
      <c r="D50" s="6">
        <v>4.7797499999999999</v>
      </c>
      <c r="E50" s="3">
        <v>-0.77891292350000008</v>
      </c>
      <c r="F50" s="3">
        <v>21.5263319530711</v>
      </c>
      <c r="G50" s="3">
        <f t="shared" si="2"/>
        <v>3.0692769277522429</v>
      </c>
      <c r="H50" s="3">
        <v>27086.983541626891</v>
      </c>
      <c r="I50" s="3">
        <f t="shared" si="3"/>
        <v>10.206808579363889</v>
      </c>
      <c r="J50" s="3">
        <v>26.982738170000001</v>
      </c>
      <c r="K50" s="3">
        <v>80.133749999999992</v>
      </c>
      <c r="L50" s="3">
        <v>5.1448923937500002</v>
      </c>
      <c r="M50" s="6">
        <v>-0.77891292400000001</v>
      </c>
      <c r="N50" s="3">
        <v>3.7947368421052632</v>
      </c>
      <c r="O50" s="3">
        <v>-0.36736004206211981</v>
      </c>
      <c r="P50" s="3">
        <v>58.125</v>
      </c>
      <c r="Q50" s="3">
        <f t="shared" si="4"/>
        <v>4.0625958639075206</v>
      </c>
      <c r="R50" s="7">
        <f t="shared" si="7"/>
        <v>4.0690267542378109</v>
      </c>
      <c r="S50" s="8">
        <f t="shared" si="5"/>
        <v>-6.4308903302903175E-3</v>
      </c>
      <c r="T50" s="9">
        <f t="shared" si="6"/>
        <v>4.1356350440221508E-5</v>
      </c>
    </row>
    <row r="51" spans="1:20" x14ac:dyDescent="0.35">
      <c r="A51" t="str">
        <f t="shared" si="0"/>
        <v>2002 Q2</v>
      </c>
      <c r="B51" s="5">
        <v>10650</v>
      </c>
      <c r="C51" s="7">
        <f t="shared" si="1"/>
        <v>9.2733151711375719</v>
      </c>
      <c r="D51" s="6">
        <v>4.9414999999999996</v>
      </c>
      <c r="E51" s="3">
        <v>-0.43687884599999999</v>
      </c>
      <c r="F51" s="3">
        <v>25.287673254281898</v>
      </c>
      <c r="G51" s="3">
        <f t="shared" si="2"/>
        <v>3.2303170538507944</v>
      </c>
      <c r="H51" s="3">
        <v>27699.495408392318</v>
      </c>
      <c r="I51" s="3">
        <f t="shared" si="3"/>
        <v>10.229169475705985</v>
      </c>
      <c r="J51" s="3">
        <v>26.63881048</v>
      </c>
      <c r="K51" s="3">
        <v>80.1905</v>
      </c>
      <c r="L51" s="3">
        <v>5.0887456885000004</v>
      </c>
      <c r="M51" s="6">
        <v>-0.43687884599999999</v>
      </c>
      <c r="N51" s="3">
        <v>3.75921052631579</v>
      </c>
      <c r="O51" s="3">
        <v>-0.29525146052721191</v>
      </c>
      <c r="P51" s="3">
        <v>57.75</v>
      </c>
      <c r="Q51" s="3">
        <f t="shared" si="4"/>
        <v>4.0561233494019033</v>
      </c>
      <c r="R51" s="7">
        <f t="shared" si="7"/>
        <v>4.0625958639075206</v>
      </c>
      <c r="S51" s="8">
        <f t="shared" si="5"/>
        <v>-6.4725145056172551E-3</v>
      </c>
      <c r="T51" s="9">
        <f t="shared" si="6"/>
        <v>4.1893444025425782E-5</v>
      </c>
    </row>
    <row r="52" spans="1:20" x14ac:dyDescent="0.35">
      <c r="A52" t="str">
        <f t="shared" si="0"/>
        <v>2002 Q3</v>
      </c>
      <c r="B52" s="5">
        <v>10625</v>
      </c>
      <c r="C52" s="7">
        <f t="shared" si="1"/>
        <v>9.2709649937926173</v>
      </c>
      <c r="D52" s="6">
        <v>5.1032500000000001</v>
      </c>
      <c r="E52" s="3">
        <v>-9.484476850000001E-2</v>
      </c>
      <c r="F52" s="3">
        <v>26.949592822636301</v>
      </c>
      <c r="G52" s="3">
        <f t="shared" si="2"/>
        <v>3.2939681886188401</v>
      </c>
      <c r="H52" s="3">
        <v>28312.007275157761</v>
      </c>
      <c r="I52" s="3">
        <f t="shared" si="3"/>
        <v>10.251041278989019</v>
      </c>
      <c r="J52" s="3">
        <v>26.294882789999999</v>
      </c>
      <c r="K52" s="3">
        <v>80.247250000000008</v>
      </c>
      <c r="L52" s="3">
        <v>5.0325989832499998</v>
      </c>
      <c r="M52" s="6">
        <v>-9.4844768999999995E-2</v>
      </c>
      <c r="N52" s="3">
        <v>3.7236842105263159</v>
      </c>
      <c r="O52" s="3">
        <v>-0.2231220032944905</v>
      </c>
      <c r="P52" s="3">
        <v>57.375</v>
      </c>
      <c r="Q52" s="3">
        <f t="shared" si="4"/>
        <v>4.0496086683807091</v>
      </c>
      <c r="R52" s="7">
        <f t="shared" si="7"/>
        <v>4.0561233494019033</v>
      </c>
      <c r="S52" s="8">
        <f t="shared" si="5"/>
        <v>-6.5146810211942352E-3</v>
      </c>
      <c r="T52" s="9">
        <f t="shared" si="6"/>
        <v>4.2441068807908362E-5</v>
      </c>
    </row>
    <row r="53" spans="1:20" x14ac:dyDescent="0.35">
      <c r="A53" t="str">
        <f t="shared" si="0"/>
        <v>2002 Q4</v>
      </c>
      <c r="B53" s="5">
        <v>10600</v>
      </c>
      <c r="C53" s="7">
        <f t="shared" si="1"/>
        <v>9.2686092801001578</v>
      </c>
      <c r="D53" s="6">
        <v>5.2649999999999997</v>
      </c>
      <c r="E53" s="3">
        <v>0.247189309</v>
      </c>
      <c r="F53" s="3">
        <v>26.696785871133699</v>
      </c>
      <c r="G53" s="3">
        <f t="shared" si="2"/>
        <v>3.284543178801739</v>
      </c>
      <c r="H53" s="3">
        <v>28924.519141923189</v>
      </c>
      <c r="I53" s="3">
        <f t="shared" si="3"/>
        <v>10.272444927616801</v>
      </c>
      <c r="J53" s="3">
        <v>25.950955100000002</v>
      </c>
      <c r="K53" s="3">
        <v>80.304000000000002</v>
      </c>
      <c r="L53" s="3">
        <v>4.976452278</v>
      </c>
      <c r="M53" s="6">
        <v>0.247189309</v>
      </c>
      <c r="N53" s="3">
        <v>3.6881578947368419</v>
      </c>
      <c r="O53" s="3">
        <v>-0.15096683815040041</v>
      </c>
      <c r="P53" s="3">
        <v>57</v>
      </c>
      <c r="Q53" s="3">
        <f t="shared" si="4"/>
        <v>4.0430512678345503</v>
      </c>
      <c r="R53" s="7">
        <f t="shared" si="7"/>
        <v>4.0496086683807091</v>
      </c>
      <c r="S53" s="8">
        <f t="shared" si="5"/>
        <v>-6.5574005461588314E-3</v>
      </c>
      <c r="T53" s="9">
        <f t="shared" si="6"/>
        <v>4.299950192276414E-5</v>
      </c>
    </row>
    <row r="54" spans="1:20" x14ac:dyDescent="0.35">
      <c r="A54" t="str">
        <f t="shared" si="0"/>
        <v>2003 Q1</v>
      </c>
      <c r="B54" s="5">
        <v>10950</v>
      </c>
      <c r="C54" s="7">
        <f t="shared" si="1"/>
        <v>9.3010947352446465</v>
      </c>
      <c r="D54" s="6">
        <v>5.3395000000000001</v>
      </c>
      <c r="E54" s="3">
        <v>0.33844051250000001</v>
      </c>
      <c r="F54" s="3">
        <v>31.213096963422998</v>
      </c>
      <c r="G54" s="3">
        <f t="shared" si="2"/>
        <v>3.4408377812034687</v>
      </c>
      <c r="H54" s="3">
        <v>29593.71516715434</v>
      </c>
      <c r="I54" s="3">
        <f t="shared" si="3"/>
        <v>10.295317292333941</v>
      </c>
      <c r="J54" s="3">
        <v>25.584343897499998</v>
      </c>
      <c r="K54" s="3">
        <v>80.360500000000002</v>
      </c>
      <c r="L54" s="3">
        <v>4.9259070742500004</v>
      </c>
      <c r="M54" s="6">
        <v>0.338440513</v>
      </c>
      <c r="N54" s="3">
        <v>3.6526315789473691</v>
      </c>
      <c r="O54" s="3">
        <v>0.15975459256528321</v>
      </c>
      <c r="P54" s="3">
        <v>58.875</v>
      </c>
      <c r="Q54" s="3">
        <f t="shared" si="4"/>
        <v>4.0754165523365815</v>
      </c>
      <c r="R54" s="7">
        <f t="shared" si="7"/>
        <v>4.0430512678345503</v>
      </c>
      <c r="S54" s="8">
        <f t="shared" si="5"/>
        <v>3.2365284502031244E-2</v>
      </c>
      <c r="T54" s="9">
        <f t="shared" si="6"/>
        <v>1.0475116408974238E-3</v>
      </c>
    </row>
    <row r="55" spans="1:20" x14ac:dyDescent="0.35">
      <c r="A55" t="str">
        <f t="shared" si="0"/>
        <v>2003 Q2</v>
      </c>
      <c r="B55" s="5">
        <v>11300</v>
      </c>
      <c r="C55" s="7">
        <f t="shared" si="1"/>
        <v>9.3325580047004326</v>
      </c>
      <c r="D55" s="6">
        <v>5.4139999999999997</v>
      </c>
      <c r="E55" s="3">
        <v>0.429691716</v>
      </c>
      <c r="F55" s="3">
        <v>26.105404040404</v>
      </c>
      <c r="G55" s="3">
        <f t="shared" si="2"/>
        <v>3.2621423442529491</v>
      </c>
      <c r="H55" s="3">
        <v>30262.911192385491</v>
      </c>
      <c r="I55" s="3">
        <f t="shared" si="3"/>
        <v>10.317678188676036</v>
      </c>
      <c r="J55" s="3">
        <v>25.217732694999999</v>
      </c>
      <c r="K55" s="3">
        <v>80.417000000000002</v>
      </c>
      <c r="L55" s="3">
        <v>4.8753618704999999</v>
      </c>
      <c r="M55" s="6">
        <v>0.429691716</v>
      </c>
      <c r="N55" s="3">
        <v>3.617105263157895</v>
      </c>
      <c r="O55" s="3">
        <v>0.46291830937073591</v>
      </c>
      <c r="P55" s="3">
        <v>60.75</v>
      </c>
      <c r="Q55" s="3">
        <f t="shared" si="4"/>
        <v>4.1067670822206574</v>
      </c>
      <c r="R55" s="7">
        <f t="shared" si="7"/>
        <v>4.0754165523365815</v>
      </c>
      <c r="S55" s="8">
        <f t="shared" si="5"/>
        <v>3.1350529884075939E-2</v>
      </c>
      <c r="T55" s="9">
        <f t="shared" si="6"/>
        <v>9.8285572401233851E-4</v>
      </c>
    </row>
    <row r="56" spans="1:20" x14ac:dyDescent="0.35">
      <c r="A56" t="str">
        <f t="shared" si="0"/>
        <v>2003 Q3</v>
      </c>
      <c r="B56" s="5">
        <v>11650</v>
      </c>
      <c r="C56" s="7">
        <f t="shared" si="1"/>
        <v>9.3630614589938475</v>
      </c>
      <c r="D56" s="6">
        <v>5.4885000000000002</v>
      </c>
      <c r="E56" s="3">
        <v>0.52094291949999993</v>
      </c>
      <c r="F56" s="3">
        <v>28.4220330635548</v>
      </c>
      <c r="G56" s="3">
        <f t="shared" si="2"/>
        <v>3.3471646564775148</v>
      </c>
      <c r="H56" s="3">
        <v>30932.107217616642</v>
      </c>
      <c r="I56" s="3">
        <f t="shared" si="3"/>
        <v>10.339549991959069</v>
      </c>
      <c r="J56" s="3">
        <v>24.851121492499999</v>
      </c>
      <c r="K56" s="3">
        <v>80.473500000000001</v>
      </c>
      <c r="L56" s="3">
        <v>4.8248166667499994</v>
      </c>
      <c r="M56" s="6">
        <v>0.52094291999999998</v>
      </c>
      <c r="N56" s="3">
        <v>3.581578947368421</v>
      </c>
      <c r="O56" s="3">
        <v>0.75901335919299262</v>
      </c>
      <c r="P56" s="3">
        <v>62.625</v>
      </c>
      <c r="Q56" s="3">
        <f t="shared" si="4"/>
        <v>4.1371645594050293</v>
      </c>
      <c r="R56" s="7">
        <f t="shared" si="7"/>
        <v>4.1067670822206574</v>
      </c>
      <c r="S56" s="8">
        <f t="shared" si="5"/>
        <v>3.0397477184371802E-2</v>
      </c>
      <c r="T56" s="9">
        <f t="shared" si="6"/>
        <v>9.2400661917440424E-4</v>
      </c>
    </row>
    <row r="57" spans="1:20" x14ac:dyDescent="0.35">
      <c r="A57" t="str">
        <f t="shared" si="0"/>
        <v>2003 Q4</v>
      </c>
      <c r="B57" s="5">
        <v>12000</v>
      </c>
      <c r="C57" s="7">
        <f t="shared" si="1"/>
        <v>9.3926619287701367</v>
      </c>
      <c r="D57" s="6">
        <v>5.5629999999999997</v>
      </c>
      <c r="E57" s="3">
        <v>0.61219412299999998</v>
      </c>
      <c r="F57" s="3">
        <v>29.3758768115942</v>
      </c>
      <c r="G57" s="3">
        <f t="shared" si="2"/>
        <v>3.3801738209241878</v>
      </c>
      <c r="H57" s="3">
        <v>31601.303242847789</v>
      </c>
      <c r="I57" s="3">
        <f t="shared" si="3"/>
        <v>10.360953640586853</v>
      </c>
      <c r="J57" s="3">
        <v>24.484510289999999</v>
      </c>
      <c r="K57" s="3">
        <v>80.53</v>
      </c>
      <c r="L57" s="3">
        <v>4.7742714629999998</v>
      </c>
      <c r="M57" s="6">
        <v>0.61219412299999998</v>
      </c>
      <c r="N57" s="3">
        <v>3.5460526315789469</v>
      </c>
      <c r="O57" s="3">
        <v>1.048485304898356</v>
      </c>
      <c r="P57" s="3">
        <v>64.5</v>
      </c>
      <c r="Q57" s="3">
        <f t="shared" si="4"/>
        <v>4.1666652238017265</v>
      </c>
      <c r="R57" s="7">
        <f t="shared" si="7"/>
        <v>4.1371645594050293</v>
      </c>
      <c r="S57" s="8">
        <f t="shared" si="5"/>
        <v>2.9500664396697296E-2</v>
      </c>
      <c r="T57" s="9">
        <f t="shared" si="6"/>
        <v>8.7028919984656345E-4</v>
      </c>
    </row>
    <row r="58" spans="1:20" x14ac:dyDescent="0.35">
      <c r="A58" t="str">
        <f t="shared" si="0"/>
        <v>2004 Q1</v>
      </c>
      <c r="B58" s="5">
        <v>12250</v>
      </c>
      <c r="C58" s="7">
        <f t="shared" si="1"/>
        <v>9.4132812159728729</v>
      </c>
      <c r="D58" s="6">
        <v>5.6277499999999998</v>
      </c>
      <c r="E58" s="3">
        <v>0.58802290874999996</v>
      </c>
      <c r="F58" s="3">
        <v>31.733722002635002</v>
      </c>
      <c r="G58" s="3">
        <f t="shared" si="2"/>
        <v>3.4573799010363993</v>
      </c>
      <c r="H58" s="3">
        <v>32332.429192374351</v>
      </c>
      <c r="I58" s="3">
        <f t="shared" si="3"/>
        <v>10.383826005303993</v>
      </c>
      <c r="J58" s="3">
        <v>24.078158715000001</v>
      </c>
      <c r="K58" s="3">
        <v>80.585999999999999</v>
      </c>
      <c r="L58" s="3">
        <v>4.7285900182499994</v>
      </c>
      <c r="M58" s="6">
        <v>0.58802290899999998</v>
      </c>
      <c r="N58" s="3">
        <v>3.5105263157894742</v>
      </c>
      <c r="O58" s="3">
        <v>0.96326142934581405</v>
      </c>
      <c r="P58" s="3">
        <v>65.924999999999997</v>
      </c>
      <c r="Q58" s="3">
        <f t="shared" si="4"/>
        <v>4.1885177322393501</v>
      </c>
      <c r="R58" s="7">
        <f t="shared" si="7"/>
        <v>4.1666652238017265</v>
      </c>
      <c r="S58" s="8">
        <f t="shared" si="5"/>
        <v>2.1852508437623541E-2</v>
      </c>
      <c r="T58" s="9">
        <f t="shared" si="6"/>
        <v>4.7753212501640805E-4</v>
      </c>
    </row>
    <row r="59" spans="1:20" x14ac:dyDescent="0.35">
      <c r="A59" t="str">
        <f t="shared" si="0"/>
        <v>2004 Q2</v>
      </c>
      <c r="B59" s="5">
        <v>12500</v>
      </c>
      <c r="C59" s="7">
        <f t="shared" si="1"/>
        <v>9.4334839232903924</v>
      </c>
      <c r="D59" s="6">
        <v>5.6924999999999999</v>
      </c>
      <c r="E59" s="3">
        <v>0.56385169450000006</v>
      </c>
      <c r="F59" s="3">
        <v>35.461500721500698</v>
      </c>
      <c r="G59" s="3">
        <f t="shared" si="2"/>
        <v>3.5684476212818534</v>
      </c>
      <c r="H59" s="3">
        <v>33063.555141900921</v>
      </c>
      <c r="I59" s="3">
        <f t="shared" si="3"/>
        <v>10.406186901646088</v>
      </c>
      <c r="J59" s="3">
        <v>23.671807139999999</v>
      </c>
      <c r="K59" s="3">
        <v>80.641999999999996</v>
      </c>
      <c r="L59" s="3">
        <v>4.6829085734999998</v>
      </c>
      <c r="M59" s="6">
        <v>0.56385169499999999</v>
      </c>
      <c r="N59" s="3">
        <v>3.4750000000000001</v>
      </c>
      <c r="O59" s="3">
        <v>0.88231218446400905</v>
      </c>
      <c r="P59" s="3">
        <v>67.349999999999994</v>
      </c>
      <c r="Q59" s="3">
        <f t="shared" si="4"/>
        <v>4.2099029028563733</v>
      </c>
      <c r="R59" s="7">
        <f t="shared" si="7"/>
        <v>4.1885177322393501</v>
      </c>
      <c r="S59" s="8">
        <f t="shared" si="5"/>
        <v>2.1385170617023164E-2</v>
      </c>
      <c r="T59" s="9">
        <f t="shared" si="6"/>
        <v>4.573255223191909E-4</v>
      </c>
    </row>
    <row r="60" spans="1:20" x14ac:dyDescent="0.35">
      <c r="A60" t="str">
        <f t="shared" si="0"/>
        <v>2004 Q3</v>
      </c>
      <c r="B60" s="5">
        <v>12750</v>
      </c>
      <c r="C60" s="7">
        <f t="shared" si="1"/>
        <v>9.4532865505865722</v>
      </c>
      <c r="D60" s="6">
        <v>5.75725</v>
      </c>
      <c r="E60" s="3">
        <v>0.53968048025000004</v>
      </c>
      <c r="F60" s="3">
        <v>41.255606060606098</v>
      </c>
      <c r="G60" s="3">
        <f t="shared" si="2"/>
        <v>3.719787008046052</v>
      </c>
      <c r="H60" s="3">
        <v>33794.681091427483</v>
      </c>
      <c r="I60" s="3">
        <f t="shared" si="3"/>
        <v>10.428058704929121</v>
      </c>
      <c r="J60" s="3">
        <v>23.265455565</v>
      </c>
      <c r="K60" s="3">
        <v>80.698000000000008</v>
      </c>
      <c r="L60" s="3">
        <v>4.6372271287500002</v>
      </c>
      <c r="M60" s="6">
        <v>0.53968048000000002</v>
      </c>
      <c r="N60" s="3">
        <v>3.439473684210526</v>
      </c>
      <c r="O60" s="3">
        <v>0.80530412983270405</v>
      </c>
      <c r="P60" s="3">
        <v>68.775000000000006</v>
      </c>
      <c r="Q60" s="3">
        <f t="shared" si="4"/>
        <v>4.2308403068106379</v>
      </c>
      <c r="R60" s="7">
        <f t="shared" si="7"/>
        <v>4.2099029028563733</v>
      </c>
      <c r="S60" s="8">
        <f t="shared" si="5"/>
        <v>2.0937403954264688E-2</v>
      </c>
      <c r="T60" s="9">
        <f t="shared" si="6"/>
        <v>4.383748843440586E-4</v>
      </c>
    </row>
    <row r="61" spans="1:20" x14ac:dyDescent="0.35">
      <c r="A61" t="str">
        <f t="shared" si="0"/>
        <v>2004 Q4</v>
      </c>
      <c r="B61" s="5">
        <v>13000</v>
      </c>
      <c r="C61" s="7">
        <f t="shared" si="1"/>
        <v>9.4727046364436731</v>
      </c>
      <c r="D61" s="6">
        <v>5.8220000000000001</v>
      </c>
      <c r="E61" s="3">
        <v>0.51550926600000002</v>
      </c>
      <c r="F61" s="3">
        <v>44.483493004579998</v>
      </c>
      <c r="G61" s="3">
        <f t="shared" si="2"/>
        <v>3.795118176638252</v>
      </c>
      <c r="H61" s="3">
        <v>34525.807040954052</v>
      </c>
      <c r="I61" s="3">
        <f t="shared" si="3"/>
        <v>10.449462353556905</v>
      </c>
      <c r="J61" s="3">
        <v>22.859103990000001</v>
      </c>
      <c r="K61" s="3">
        <v>80.754000000000005</v>
      </c>
      <c r="L61" s="3">
        <v>4.5915456839999997</v>
      </c>
      <c r="M61" s="6">
        <v>0.51550926600000002</v>
      </c>
      <c r="N61" s="3">
        <v>3.4039473684210528</v>
      </c>
      <c r="O61" s="3">
        <v>0.73193796710097125</v>
      </c>
      <c r="P61" s="3">
        <v>70.2</v>
      </c>
      <c r="Q61" s="3">
        <f t="shared" si="4"/>
        <v>4.2513483110317658</v>
      </c>
      <c r="R61" s="7">
        <f t="shared" si="7"/>
        <v>4.2308403068106379</v>
      </c>
      <c r="S61" s="8">
        <f t="shared" si="5"/>
        <v>2.0508004221127862E-2</v>
      </c>
      <c r="T61" s="9">
        <f t="shared" si="6"/>
        <v>4.2057823713379823E-4</v>
      </c>
    </row>
    <row r="62" spans="1:20" x14ac:dyDescent="0.35">
      <c r="A62" t="str">
        <f t="shared" si="0"/>
        <v>2005 Q1</v>
      </c>
      <c r="B62" s="5">
        <v>13750</v>
      </c>
      <c r="C62" s="7">
        <f t="shared" si="1"/>
        <v>9.5287941030947181</v>
      </c>
      <c r="D62" s="6">
        <v>5.8792499999999999</v>
      </c>
      <c r="E62" s="3">
        <v>0.50643931549999999</v>
      </c>
      <c r="F62" s="3">
        <v>47.708297446514798</v>
      </c>
      <c r="G62" s="3">
        <f t="shared" si="2"/>
        <v>3.8651053334273211</v>
      </c>
      <c r="H62" s="3">
        <v>35324.594143561968</v>
      </c>
      <c r="I62" s="3">
        <f t="shared" si="3"/>
        <v>10.472334718274043</v>
      </c>
      <c r="J62" s="3">
        <v>22.479398447499999</v>
      </c>
      <c r="K62" s="3">
        <v>80.810249999999996</v>
      </c>
      <c r="L62" s="3">
        <v>4.5505066259999998</v>
      </c>
      <c r="M62" s="6">
        <v>0.75643931600000003</v>
      </c>
      <c r="N62" s="3">
        <v>3.3684210526315792</v>
      </c>
      <c r="O62" s="3">
        <v>0.6741676540795315</v>
      </c>
      <c r="P62" s="3">
        <v>71.224999999999994</v>
      </c>
      <c r="Q62" s="3">
        <f t="shared" si="4"/>
        <v>4.2658438803839722</v>
      </c>
      <c r="R62" s="7">
        <f t="shared" si="7"/>
        <v>4.2513483110317658</v>
      </c>
      <c r="S62" s="8">
        <f t="shared" si="5"/>
        <v>1.4495569352206417E-2</v>
      </c>
      <c r="T62" s="9">
        <f t="shared" si="6"/>
        <v>2.1012153084462595E-4</v>
      </c>
    </row>
    <row r="63" spans="1:20" x14ac:dyDescent="0.35">
      <c r="A63" t="str">
        <f t="shared" si="0"/>
        <v>2005 Q2</v>
      </c>
      <c r="B63" s="5">
        <v>14500</v>
      </c>
      <c r="C63" s="7">
        <f t="shared" si="1"/>
        <v>9.581903928408666</v>
      </c>
      <c r="D63" s="6">
        <v>5.9364999999999997</v>
      </c>
      <c r="E63" s="3">
        <v>0.49736936500000001</v>
      </c>
      <c r="F63" s="3">
        <v>52.2429437229437</v>
      </c>
      <c r="G63" s="3">
        <f t="shared" si="2"/>
        <v>3.9559048333603548</v>
      </c>
      <c r="H63" s="3">
        <v>36123.381246169884</v>
      </c>
      <c r="I63" s="3">
        <f t="shared" si="3"/>
        <v>10.494695614616139</v>
      </c>
      <c r="J63" s="3">
        <v>22.099692905000001</v>
      </c>
      <c r="K63" s="3">
        <v>80.866500000000002</v>
      </c>
      <c r="L63" s="3">
        <v>4.5094675679999998</v>
      </c>
      <c r="M63" s="6">
        <v>0.99736936499999995</v>
      </c>
      <c r="N63" s="3">
        <v>3.3328947368421051</v>
      </c>
      <c r="O63" s="3">
        <v>0.61840292842390621</v>
      </c>
      <c r="P63" s="3">
        <v>72.25</v>
      </c>
      <c r="Q63" s="3">
        <f t="shared" si="4"/>
        <v>4.2801323269925415</v>
      </c>
      <c r="R63" s="7">
        <f t="shared" si="7"/>
        <v>4.2658438803839722</v>
      </c>
      <c r="S63" s="8">
        <f t="shared" si="5"/>
        <v>1.4288446608569316E-2</v>
      </c>
      <c r="T63" s="9">
        <f t="shared" si="6"/>
        <v>2.04159706485936E-4</v>
      </c>
    </row>
    <row r="64" spans="1:20" x14ac:dyDescent="0.35">
      <c r="A64" t="str">
        <f t="shared" si="0"/>
        <v>2005 Q3</v>
      </c>
      <c r="B64" s="5">
        <v>15250</v>
      </c>
      <c r="C64" s="7">
        <f t="shared" si="1"/>
        <v>9.6323347820355583</v>
      </c>
      <c r="D64" s="6">
        <v>5.9937500000000004</v>
      </c>
      <c r="E64" s="3">
        <v>0.48829941449999997</v>
      </c>
      <c r="F64" s="3">
        <v>61.612504234895503</v>
      </c>
      <c r="G64" s="3">
        <f t="shared" si="2"/>
        <v>4.1208648407658499</v>
      </c>
      <c r="H64" s="3">
        <v>36922.168348777806</v>
      </c>
      <c r="I64" s="3">
        <f t="shared" si="3"/>
        <v>10.516567417899173</v>
      </c>
      <c r="J64" s="3">
        <v>21.7199873625</v>
      </c>
      <c r="K64" s="3">
        <v>80.922750000000008</v>
      </c>
      <c r="L64" s="3">
        <v>4.4684285099999999</v>
      </c>
      <c r="M64" s="6">
        <v>1.238299415</v>
      </c>
      <c r="N64" s="3">
        <v>3.2973684210526319</v>
      </c>
      <c r="O64" s="3">
        <v>0.56453694401664978</v>
      </c>
      <c r="P64" s="3">
        <v>73.275000000000006</v>
      </c>
      <c r="Q64" s="3">
        <f t="shared" si="4"/>
        <v>4.2942194865969565</v>
      </c>
      <c r="R64" s="7">
        <f t="shared" si="7"/>
        <v>4.2801323269925415</v>
      </c>
      <c r="S64" s="8">
        <f t="shared" si="5"/>
        <v>1.4087159604414978E-2</v>
      </c>
      <c r="T64" s="9">
        <f t="shared" si="6"/>
        <v>1.9844806572026118E-4</v>
      </c>
    </row>
    <row r="65" spans="1:20" x14ac:dyDescent="0.35">
      <c r="A65" t="str">
        <f t="shared" si="0"/>
        <v>2005 Q4</v>
      </c>
      <c r="B65" s="5">
        <v>16000</v>
      </c>
      <c r="C65" s="7">
        <f t="shared" si="1"/>
        <v>9.6803440012219184</v>
      </c>
      <c r="D65" s="6">
        <v>6.0510000000000002</v>
      </c>
      <c r="E65" s="3">
        <v>0.47922946399999999</v>
      </c>
      <c r="F65" s="3">
        <v>57.171645021644999</v>
      </c>
      <c r="G65" s="3">
        <f t="shared" si="2"/>
        <v>4.0460580590729478</v>
      </c>
      <c r="H65" s="3">
        <v>37720.955451385722</v>
      </c>
      <c r="I65" s="3">
        <f t="shared" si="3"/>
        <v>10.537971066526955</v>
      </c>
      <c r="J65" s="3">
        <v>21.340281820000001</v>
      </c>
      <c r="K65" s="3">
        <v>80.978999999999999</v>
      </c>
      <c r="L65" s="3">
        <v>4.4273894519999999</v>
      </c>
      <c r="M65" s="6">
        <v>1.4792294640000001</v>
      </c>
      <c r="N65" s="3">
        <v>3.2618421052631579</v>
      </c>
      <c r="O65" s="3">
        <v>0.51247039918996762</v>
      </c>
      <c r="P65" s="3">
        <v>74.3</v>
      </c>
      <c r="Q65" s="3">
        <f t="shared" si="4"/>
        <v>4.3081109517237133</v>
      </c>
      <c r="R65" s="7">
        <f t="shared" si="7"/>
        <v>4.2942194865969565</v>
      </c>
      <c r="S65" s="8">
        <f t="shared" si="5"/>
        <v>1.3891465126756763E-2</v>
      </c>
      <c r="T65" s="9">
        <f t="shared" si="6"/>
        <v>1.929728033678993E-4</v>
      </c>
    </row>
    <row r="66" spans="1:20" x14ac:dyDescent="0.35">
      <c r="A66" t="str">
        <f t="shared" si="0"/>
        <v>2006 Q1</v>
      </c>
      <c r="B66" s="5">
        <v>16375</v>
      </c>
      <c r="C66" s="7">
        <f t="shared" si="1"/>
        <v>9.7035110605034518</v>
      </c>
      <c r="D66" s="6">
        <v>6.10175</v>
      </c>
      <c r="E66" s="3">
        <v>0.91167797350000002</v>
      </c>
      <c r="F66" s="3">
        <v>62.288091567852398</v>
      </c>
      <c r="G66" s="3">
        <f t="shared" si="2"/>
        <v>4.1317702609391427</v>
      </c>
      <c r="H66" s="3">
        <v>38593.665325390233</v>
      </c>
      <c r="I66" s="3">
        <f t="shared" si="3"/>
        <v>10.560843431244095</v>
      </c>
      <c r="J66" s="3">
        <v>21.515023329999998</v>
      </c>
      <c r="K66" s="3">
        <v>81.035249999999991</v>
      </c>
      <c r="L66" s="3">
        <v>4.3907610354999997</v>
      </c>
      <c r="M66" s="6">
        <v>2.1616779739999998</v>
      </c>
      <c r="N66" s="3">
        <v>3.2263157894736838</v>
      </c>
      <c r="O66" s="3">
        <v>0.40758858388582841</v>
      </c>
      <c r="P66" s="3">
        <v>73.599999999999994</v>
      </c>
      <c r="Q66" s="3">
        <f t="shared" si="4"/>
        <v>4.2986450257348308</v>
      </c>
      <c r="R66" s="7">
        <f t="shared" si="7"/>
        <v>4.3081109517237133</v>
      </c>
      <c r="S66" s="8">
        <f t="shared" si="5"/>
        <v>-9.4659259888825176E-3</v>
      </c>
      <c r="T66" s="9">
        <f t="shared" si="6"/>
        <v>8.960375482700147E-5</v>
      </c>
    </row>
    <row r="67" spans="1:20" x14ac:dyDescent="0.35">
      <c r="A67" t="str">
        <f t="shared" ref="A67:A130" si="8">TEXT(DATE(1990,1+(ROW(A66)-1)*3,1),"yyyy") &amp; " Q" &amp; ROUNDUP(MONTH(DATE(1990,1+(ROW(A66)-1)*3,1))/3,0)</f>
        <v>2006 Q2</v>
      </c>
      <c r="B67" s="5">
        <v>16750</v>
      </c>
      <c r="C67" s="7">
        <f t="shared" ref="C67:C130" si="9">LN(B67)</f>
        <v>9.7261535372532126</v>
      </c>
      <c r="D67" s="6">
        <v>6.1524999999999999</v>
      </c>
      <c r="E67" s="3">
        <v>1.3441264829999999</v>
      </c>
      <c r="F67" s="3">
        <v>70.027575757575704</v>
      </c>
      <c r="G67" s="3">
        <f t="shared" ref="G67:G130" si="10">LN(F67)</f>
        <v>4.2488891038695469</v>
      </c>
      <c r="H67" s="3">
        <v>39466.375199394723</v>
      </c>
      <c r="I67" s="3">
        <f t="shared" ref="I67:I130" si="11">LN(H67)</f>
        <v>10.583204327586191</v>
      </c>
      <c r="J67" s="3">
        <v>21.689764839999999</v>
      </c>
      <c r="K67" s="3">
        <v>81.091499999999996</v>
      </c>
      <c r="L67" s="3">
        <v>4.3541326189999996</v>
      </c>
      <c r="M67" s="6">
        <v>2.8441264830000001</v>
      </c>
      <c r="N67" s="3">
        <v>3.1907894736842111</v>
      </c>
      <c r="O67" s="3">
        <v>0.30336908733348789</v>
      </c>
      <c r="P67" s="3">
        <v>72.900000000000006</v>
      </c>
      <c r="Q67" s="3">
        <f t="shared" ref="Q67:Q130" si="12">LN(P67)</f>
        <v>4.2890886390146123</v>
      </c>
      <c r="R67" s="7">
        <f t="shared" si="7"/>
        <v>4.2986450257348308</v>
      </c>
      <c r="S67" s="8">
        <f t="shared" ref="S67:S130" si="13">Q67-R67</f>
        <v>-9.5563867202184127E-3</v>
      </c>
      <c r="T67" s="9">
        <f t="shared" ref="T67:T130" si="14">S67^2</f>
        <v>9.1324527146366836E-5</v>
      </c>
    </row>
    <row r="68" spans="1:20" x14ac:dyDescent="0.35">
      <c r="A68" t="str">
        <f t="shared" si="8"/>
        <v>2006 Q3</v>
      </c>
      <c r="B68" s="5">
        <v>17125</v>
      </c>
      <c r="C68" s="7">
        <f t="shared" si="9"/>
        <v>9.7482946631304266</v>
      </c>
      <c r="D68" s="6">
        <v>6.2032499999999997</v>
      </c>
      <c r="E68" s="3">
        <v>1.7765749925000001</v>
      </c>
      <c r="F68" s="3">
        <v>70.022843340234601</v>
      </c>
      <c r="G68" s="3">
        <f t="shared" si="10"/>
        <v>4.248821522246109</v>
      </c>
      <c r="H68" s="3">
        <v>40339.085073399227</v>
      </c>
      <c r="I68" s="3">
        <f t="shared" si="11"/>
        <v>10.605076130869225</v>
      </c>
      <c r="J68" s="3">
        <v>21.864506349999999</v>
      </c>
      <c r="K68" s="3">
        <v>81.147750000000002</v>
      </c>
      <c r="L68" s="3">
        <v>4.3175042025000003</v>
      </c>
      <c r="M68" s="6">
        <v>3.5265749930000001</v>
      </c>
      <c r="N68" s="3">
        <v>3.155263157894737</v>
      </c>
      <c r="O68" s="3">
        <v>0.19975608949316101</v>
      </c>
      <c r="P68" s="3">
        <v>72.2</v>
      </c>
      <c r="Q68" s="3">
        <f t="shared" si="12"/>
        <v>4.2794400458987809</v>
      </c>
      <c r="R68" s="7">
        <f t="shared" ref="R68:R131" si="15">LN(P67)</f>
        <v>4.2890886390146123</v>
      </c>
      <c r="S68" s="8">
        <f t="shared" si="13"/>
        <v>-9.6485931158314386E-3</v>
      </c>
      <c r="T68" s="9">
        <f t="shared" si="14"/>
        <v>9.3095349114869828E-5</v>
      </c>
    </row>
    <row r="69" spans="1:20" x14ac:dyDescent="0.35">
      <c r="A69" t="str">
        <f t="shared" si="8"/>
        <v>2006 Q4</v>
      </c>
      <c r="B69" s="5">
        <v>17500</v>
      </c>
      <c r="C69" s="7">
        <f t="shared" si="9"/>
        <v>9.7699561599116063</v>
      </c>
      <c r="D69" s="6">
        <v>6.2539999999999996</v>
      </c>
      <c r="E69" s="3">
        <v>2.209023502</v>
      </c>
      <c r="F69" s="3">
        <v>60.080461760461802</v>
      </c>
      <c r="G69" s="3">
        <f t="shared" si="10"/>
        <v>4.0956846931863611</v>
      </c>
      <c r="H69" s="3">
        <v>41211.79494740373</v>
      </c>
      <c r="I69" s="3">
        <f t="shared" si="11"/>
        <v>10.626479779497007</v>
      </c>
      <c r="J69" s="3">
        <v>22.03924786</v>
      </c>
      <c r="K69" s="3">
        <v>81.203999999999994</v>
      </c>
      <c r="L69" s="3">
        <v>4.2808757860000002</v>
      </c>
      <c r="M69" s="6">
        <v>4.209023502</v>
      </c>
      <c r="N69" s="3">
        <v>3.1197368421052629</v>
      </c>
      <c r="O69" s="3">
        <v>9.669525041364202E-2</v>
      </c>
      <c r="P69" s="3">
        <v>71.5</v>
      </c>
      <c r="Q69" s="3">
        <f t="shared" si="12"/>
        <v>4.2696974496999616</v>
      </c>
      <c r="R69" s="7">
        <f t="shared" si="15"/>
        <v>4.2794400458987809</v>
      </c>
      <c r="S69" s="8">
        <f t="shared" si="13"/>
        <v>-9.7425961988193421E-3</v>
      </c>
      <c r="T69" s="9">
        <f t="shared" si="14"/>
        <v>9.4918180693249088E-5</v>
      </c>
    </row>
    <row r="70" spans="1:20" x14ac:dyDescent="0.35">
      <c r="A70" t="str">
        <f t="shared" si="8"/>
        <v>2007 Q1</v>
      </c>
      <c r="B70" s="5">
        <v>18750</v>
      </c>
      <c r="C70" s="7">
        <f t="shared" si="9"/>
        <v>9.8389490313985561</v>
      </c>
      <c r="D70" s="6">
        <v>6.1239999999999997</v>
      </c>
      <c r="E70" s="3">
        <v>2.6987244177499998</v>
      </c>
      <c r="F70" s="3">
        <v>58.276605401844499</v>
      </c>
      <c r="G70" s="3">
        <f t="shared" si="10"/>
        <v>4.065200733265562</v>
      </c>
      <c r="H70" s="3">
        <v>42165.268684896953</v>
      </c>
      <c r="I70" s="3">
        <f t="shared" si="11"/>
        <v>10.649352144214147</v>
      </c>
      <c r="J70" s="3">
        <v>21.694954582499999</v>
      </c>
      <c r="K70" s="3">
        <v>81.259749999999997</v>
      </c>
      <c r="L70" s="3">
        <v>4.2480196125000003</v>
      </c>
      <c r="M70" s="6">
        <v>4.4487244180000003</v>
      </c>
      <c r="N70" s="3">
        <v>3.0842105263157902</v>
      </c>
      <c r="O70" s="3">
        <v>0.35640354457618478</v>
      </c>
      <c r="P70" s="3">
        <v>72.5</v>
      </c>
      <c r="Q70" s="3">
        <f t="shared" si="12"/>
        <v>4.2835865618606288</v>
      </c>
      <c r="R70" s="7">
        <f t="shared" si="15"/>
        <v>4.2696974496999616</v>
      </c>
      <c r="S70" s="8">
        <f t="shared" si="13"/>
        <v>1.3889112160667239E-2</v>
      </c>
      <c r="T70" s="9">
        <f t="shared" si="14"/>
        <v>1.9290743661159456E-4</v>
      </c>
    </row>
    <row r="71" spans="1:20" x14ac:dyDescent="0.35">
      <c r="A71" t="str">
        <f t="shared" si="8"/>
        <v>2007 Q2</v>
      </c>
      <c r="B71" s="5">
        <v>20000</v>
      </c>
      <c r="C71" s="7">
        <f t="shared" si="9"/>
        <v>9.9034875525361272</v>
      </c>
      <c r="D71" s="6">
        <v>5.9939999999999998</v>
      </c>
      <c r="E71" s="3">
        <v>3.1884253335000001</v>
      </c>
      <c r="F71" s="3">
        <v>68.675783298826801</v>
      </c>
      <c r="G71" s="3">
        <f t="shared" si="10"/>
        <v>4.2293966377965502</v>
      </c>
      <c r="H71" s="3">
        <v>43118.742422390183</v>
      </c>
      <c r="I71" s="3">
        <f t="shared" si="11"/>
        <v>10.671713040556243</v>
      </c>
      <c r="J71" s="3">
        <v>21.350661304999999</v>
      </c>
      <c r="K71" s="3">
        <v>81.3155</v>
      </c>
      <c r="L71" s="3">
        <v>4.2151634389999986</v>
      </c>
      <c r="M71" s="6">
        <v>4.6884253339999997</v>
      </c>
      <c r="N71" s="3">
        <v>3.0486842105263161</v>
      </c>
      <c r="O71" s="3">
        <v>0.61503662466529851</v>
      </c>
      <c r="P71" s="3">
        <v>73.5</v>
      </c>
      <c r="Q71" s="3">
        <f t="shared" si="12"/>
        <v>4.2972854062187906</v>
      </c>
      <c r="R71" s="7">
        <f t="shared" si="15"/>
        <v>4.2835865618606288</v>
      </c>
      <c r="S71" s="8">
        <f t="shared" si="13"/>
        <v>1.3698844358161821E-2</v>
      </c>
      <c r="T71" s="9">
        <f t="shared" si="14"/>
        <v>1.8765833674914197E-4</v>
      </c>
    </row>
    <row r="72" spans="1:20" x14ac:dyDescent="0.35">
      <c r="A72" t="str">
        <f t="shared" si="8"/>
        <v>2007 Q3</v>
      </c>
      <c r="B72" s="5">
        <v>21250</v>
      </c>
      <c r="C72" s="7">
        <f t="shared" si="9"/>
        <v>9.9641121743525627</v>
      </c>
      <c r="D72" s="6">
        <v>5.8639999999999999</v>
      </c>
      <c r="E72" s="3">
        <v>3.67812624925</v>
      </c>
      <c r="F72" s="3">
        <v>74.739408432147599</v>
      </c>
      <c r="G72" s="3">
        <f t="shared" si="10"/>
        <v>4.3140075090159469</v>
      </c>
      <c r="H72" s="3">
        <v>44072.216159883392</v>
      </c>
      <c r="I72" s="3">
        <f t="shared" si="11"/>
        <v>10.693584843839277</v>
      </c>
      <c r="J72" s="3">
        <v>21.006368027499999</v>
      </c>
      <c r="K72" s="3">
        <v>81.371250000000003</v>
      </c>
      <c r="L72" s="3">
        <v>4.1823072655000004</v>
      </c>
      <c r="M72" s="6">
        <v>4.928126249</v>
      </c>
      <c r="N72" s="3">
        <v>3.013157894736842</v>
      </c>
      <c r="O72" s="3">
        <v>0.87264925671308879</v>
      </c>
      <c r="P72" s="3">
        <v>74.5</v>
      </c>
      <c r="Q72" s="3">
        <f t="shared" si="12"/>
        <v>4.3107991253855138</v>
      </c>
      <c r="R72" s="7">
        <f t="shared" si="15"/>
        <v>4.2972854062187906</v>
      </c>
      <c r="S72" s="8">
        <f t="shared" si="13"/>
        <v>1.351371916672317E-2</v>
      </c>
      <c r="T72" s="9">
        <f t="shared" si="14"/>
        <v>1.8262060571706118E-4</v>
      </c>
    </row>
    <row r="73" spans="1:20" x14ac:dyDescent="0.35">
      <c r="A73" t="str">
        <f t="shared" si="8"/>
        <v>2007 Q4</v>
      </c>
      <c r="B73" s="5">
        <v>22500</v>
      </c>
      <c r="C73" s="7">
        <f t="shared" si="9"/>
        <v>10.021270588192511</v>
      </c>
      <c r="D73" s="6">
        <v>5.734</v>
      </c>
      <c r="E73" s="3">
        <v>4.1678271650000003</v>
      </c>
      <c r="F73" s="3">
        <v>88.919426250078402</v>
      </c>
      <c r="G73" s="3">
        <f t="shared" si="10"/>
        <v>4.4877306366469103</v>
      </c>
      <c r="H73" s="3">
        <v>45025.689897376607</v>
      </c>
      <c r="I73" s="3">
        <f t="shared" si="11"/>
        <v>10.714988492467059</v>
      </c>
      <c r="J73" s="3">
        <v>20.662074749999999</v>
      </c>
      <c r="K73" s="3">
        <v>81.427000000000007</v>
      </c>
      <c r="L73" s="3">
        <v>4.1494510919999996</v>
      </c>
      <c r="M73" s="6">
        <v>5.1678271650000003</v>
      </c>
      <c r="N73" s="3">
        <v>2.977631578947368</v>
      </c>
      <c r="O73" s="3">
        <v>1.1292949644917989</v>
      </c>
      <c r="P73" s="3">
        <v>75.5</v>
      </c>
      <c r="Q73" s="3">
        <f t="shared" si="12"/>
        <v>4.3241326562549789</v>
      </c>
      <c r="R73" s="7">
        <f t="shared" si="15"/>
        <v>4.3107991253855138</v>
      </c>
      <c r="S73" s="8">
        <f t="shared" si="13"/>
        <v>1.3333530869465093E-2</v>
      </c>
      <c r="T73" s="9">
        <f t="shared" si="14"/>
        <v>1.7778304544697858E-4</v>
      </c>
    </row>
    <row r="74" spans="1:20" x14ac:dyDescent="0.35">
      <c r="A74" t="str">
        <f t="shared" si="8"/>
        <v>2008 Q1</v>
      </c>
      <c r="B74" s="5">
        <v>21500</v>
      </c>
      <c r="C74" s="7">
        <f t="shared" si="9"/>
        <v>9.9758082141157534</v>
      </c>
      <c r="D74" s="6">
        <v>5.5717499999999998</v>
      </c>
      <c r="E74" s="3">
        <v>5.5934314197500008</v>
      </c>
      <c r="F74" s="3">
        <v>96.658674948240204</v>
      </c>
      <c r="G74" s="3">
        <f t="shared" si="10"/>
        <v>4.5711859579455743</v>
      </c>
      <c r="H74" s="3">
        <v>46067.401690916609</v>
      </c>
      <c r="I74" s="3">
        <f t="shared" si="11"/>
        <v>10.737860857184199</v>
      </c>
      <c r="J74" s="3">
        <v>19.922618965000002</v>
      </c>
      <c r="K74" s="3">
        <v>81.482500000000002</v>
      </c>
      <c r="L74" s="3">
        <v>4.1192774585</v>
      </c>
      <c r="M74" s="6">
        <v>8.8434314199999999</v>
      </c>
      <c r="N74" s="3">
        <v>2.9421052631578948</v>
      </c>
      <c r="O74" s="3">
        <v>1.3880546364151709</v>
      </c>
      <c r="P74" s="3">
        <v>76.737499999999997</v>
      </c>
      <c r="Q74" s="3">
        <f t="shared" si="12"/>
        <v>4.3403905067536144</v>
      </c>
      <c r="R74" s="7">
        <f t="shared" si="15"/>
        <v>4.3241326562549789</v>
      </c>
      <c r="S74" s="8">
        <f t="shared" si="13"/>
        <v>1.6257850498635484E-2</v>
      </c>
      <c r="T74" s="9">
        <f t="shared" si="14"/>
        <v>2.6431770283598209E-4</v>
      </c>
    </row>
    <row r="75" spans="1:20" x14ac:dyDescent="0.35">
      <c r="A75" t="str">
        <f t="shared" si="8"/>
        <v>2008 Q2</v>
      </c>
      <c r="B75" s="5">
        <v>20500</v>
      </c>
      <c r="C75" s="7">
        <f t="shared" si="9"/>
        <v>9.9281801651265003</v>
      </c>
      <c r="D75" s="6">
        <v>5.4095000000000004</v>
      </c>
      <c r="E75" s="3">
        <v>7.0190356745000004</v>
      </c>
      <c r="F75" s="3">
        <v>122.21864357864401</v>
      </c>
      <c r="G75" s="3">
        <f t="shared" si="10"/>
        <v>4.8058116012104861</v>
      </c>
      <c r="H75" s="3">
        <v>47109.113484456597</v>
      </c>
      <c r="I75" s="3">
        <f t="shared" si="11"/>
        <v>10.760221753526293</v>
      </c>
      <c r="J75" s="3">
        <v>19.183163180000001</v>
      </c>
      <c r="K75" s="3">
        <v>81.538000000000011</v>
      </c>
      <c r="L75" s="3">
        <v>4.0891038249999996</v>
      </c>
      <c r="M75" s="6">
        <v>12.519035669999999</v>
      </c>
      <c r="N75" s="3">
        <v>2.9065789473684212</v>
      </c>
      <c r="O75" s="3">
        <v>1.6438534166344621</v>
      </c>
      <c r="P75" s="3">
        <v>77.974999999999994</v>
      </c>
      <c r="Q75" s="3">
        <f t="shared" si="12"/>
        <v>4.3563882624938666</v>
      </c>
      <c r="R75" s="7">
        <f t="shared" si="15"/>
        <v>4.3403905067536144</v>
      </c>
      <c r="S75" s="8">
        <f t="shared" si="13"/>
        <v>1.5997755740252195E-2</v>
      </c>
      <c r="T75" s="9">
        <f t="shared" si="14"/>
        <v>2.5592818872477208E-4</v>
      </c>
    </row>
    <row r="76" spans="1:20" x14ac:dyDescent="0.35">
      <c r="A76" t="str">
        <f t="shared" si="8"/>
        <v>2008 Q3</v>
      </c>
      <c r="B76" s="5">
        <v>19500</v>
      </c>
      <c r="C76" s="7">
        <f t="shared" si="9"/>
        <v>9.8781697445518386</v>
      </c>
      <c r="D76" s="6">
        <v>5.2472500000000002</v>
      </c>
      <c r="E76" s="3">
        <v>8.4446399292500001</v>
      </c>
      <c r="F76" s="3">
        <v>115.38038270907801</v>
      </c>
      <c r="G76" s="3">
        <f t="shared" si="10"/>
        <v>4.7482343457679299</v>
      </c>
      <c r="H76" s="3">
        <v>48150.825277996599</v>
      </c>
      <c r="I76" s="3">
        <f t="shared" si="11"/>
        <v>10.782093556809327</v>
      </c>
      <c r="J76" s="3">
        <v>18.443707395000001</v>
      </c>
      <c r="K76" s="3">
        <v>81.593500000000006</v>
      </c>
      <c r="L76" s="3">
        <v>4.0589301915</v>
      </c>
      <c r="M76" s="6">
        <v>16.194639930000001</v>
      </c>
      <c r="N76" s="3">
        <v>2.871052631578948</v>
      </c>
      <c r="O76" s="3">
        <v>1.8967711195759009</v>
      </c>
      <c r="P76" s="3">
        <v>79.212500000000006</v>
      </c>
      <c r="Q76" s="3">
        <f t="shared" si="12"/>
        <v>4.3721341146496355</v>
      </c>
      <c r="R76" s="7">
        <f t="shared" si="15"/>
        <v>4.3563882624938666</v>
      </c>
      <c r="S76" s="8">
        <f t="shared" si="13"/>
        <v>1.5745852155768958E-2</v>
      </c>
      <c r="T76" s="9">
        <f t="shared" si="14"/>
        <v>2.4793186011133394E-4</v>
      </c>
    </row>
    <row r="77" spans="1:20" x14ac:dyDescent="0.35">
      <c r="A77" t="str">
        <f t="shared" si="8"/>
        <v>2008 Q4</v>
      </c>
      <c r="B77" s="5">
        <v>18500</v>
      </c>
      <c r="C77" s="7">
        <f t="shared" si="9"/>
        <v>9.8255260110664153</v>
      </c>
      <c r="D77" s="6">
        <v>5.085</v>
      </c>
      <c r="E77" s="3">
        <v>9.8702441840000006</v>
      </c>
      <c r="F77" s="3">
        <v>55.0629057971015</v>
      </c>
      <c r="G77" s="3">
        <f t="shared" si="10"/>
        <v>4.0084762734236392</v>
      </c>
      <c r="H77" s="3">
        <v>49192.537071536593</v>
      </c>
      <c r="I77" s="3">
        <f t="shared" si="11"/>
        <v>10.803497205437111</v>
      </c>
      <c r="J77" s="3">
        <v>17.70425161</v>
      </c>
      <c r="K77" s="3">
        <v>81.649000000000001</v>
      </c>
      <c r="L77" s="3">
        <v>4.0287565580000004</v>
      </c>
      <c r="M77" s="6">
        <v>19.87024418</v>
      </c>
      <c r="N77" s="3">
        <v>2.8355263157894739</v>
      </c>
      <c r="O77" s="3">
        <v>2.1468841718882392</v>
      </c>
      <c r="P77" s="3">
        <v>80.45</v>
      </c>
      <c r="Q77" s="3">
        <f t="shared" si="12"/>
        <v>4.3876358734383922</v>
      </c>
      <c r="R77" s="7">
        <f t="shared" si="15"/>
        <v>4.3721341146496355</v>
      </c>
      <c r="S77" s="8">
        <f t="shared" si="13"/>
        <v>1.5501758788756703E-2</v>
      </c>
      <c r="T77" s="9">
        <f t="shared" si="14"/>
        <v>2.4030452554479569E-4</v>
      </c>
    </row>
    <row r="78" spans="1:20" x14ac:dyDescent="0.35">
      <c r="A78" t="str">
        <f t="shared" si="8"/>
        <v>2009 Q1</v>
      </c>
      <c r="B78" s="5">
        <v>18325</v>
      </c>
      <c r="C78" s="7">
        <f t="shared" si="9"/>
        <v>9.8160215267548523</v>
      </c>
      <c r="D78" s="6">
        <v>5.1580000000000004</v>
      </c>
      <c r="E78" s="3">
        <v>8.6669889802500002</v>
      </c>
      <c r="F78" s="3">
        <v>44.222590909090897</v>
      </c>
      <c r="G78" s="3">
        <f t="shared" si="10"/>
        <v>3.7892357650537112</v>
      </c>
      <c r="H78" s="3">
        <v>50330.652803652447</v>
      </c>
      <c r="I78" s="3">
        <f t="shared" si="11"/>
        <v>10.826369570154251</v>
      </c>
      <c r="J78" s="3">
        <v>18.824941989999999</v>
      </c>
      <c r="K78" s="3">
        <v>81.703500000000005</v>
      </c>
      <c r="L78" s="3">
        <v>4.0002910835000014</v>
      </c>
      <c r="M78" s="6">
        <v>15.666988979999999</v>
      </c>
      <c r="N78" s="3">
        <v>2.8</v>
      </c>
      <c r="O78" s="3">
        <v>1.7115594088542669</v>
      </c>
      <c r="P78" s="3">
        <v>79.212500000000006</v>
      </c>
      <c r="Q78" s="3">
        <f t="shared" si="12"/>
        <v>4.3721341146496355</v>
      </c>
      <c r="R78" s="7">
        <f t="shared" si="15"/>
        <v>4.3876358734383922</v>
      </c>
      <c r="S78" s="8">
        <f t="shared" si="13"/>
        <v>-1.5501758788756703E-2</v>
      </c>
      <c r="T78" s="9">
        <f t="shared" si="14"/>
        <v>2.4030452554479569E-4</v>
      </c>
    </row>
    <row r="79" spans="1:20" x14ac:dyDescent="0.35">
      <c r="A79" t="str">
        <f t="shared" si="8"/>
        <v>2009 Q2</v>
      </c>
      <c r="B79" s="5">
        <v>18150</v>
      </c>
      <c r="C79" s="7">
        <f t="shared" si="9"/>
        <v>9.8064258396929969</v>
      </c>
      <c r="D79" s="6">
        <v>5.2309999999999999</v>
      </c>
      <c r="E79" s="3">
        <v>7.4637337764999998</v>
      </c>
      <c r="F79" s="3">
        <v>58.866839826839801</v>
      </c>
      <c r="G79" s="3">
        <f t="shared" si="10"/>
        <v>4.0752779410632183</v>
      </c>
      <c r="H79" s="3">
        <v>51468.768535768293</v>
      </c>
      <c r="I79" s="3">
        <f t="shared" si="11"/>
        <v>10.848730466496347</v>
      </c>
      <c r="J79" s="3">
        <v>19.945632369999998</v>
      </c>
      <c r="K79" s="3">
        <v>81.75800000000001</v>
      </c>
      <c r="L79" s="3">
        <v>3.9718256090000001</v>
      </c>
      <c r="M79" s="6">
        <v>11.46373378</v>
      </c>
      <c r="N79" s="3">
        <v>2.8074074074074069</v>
      </c>
      <c r="O79" s="3">
        <v>1.274771647264761</v>
      </c>
      <c r="P79" s="3">
        <v>77.974999999999994</v>
      </c>
      <c r="Q79" s="3">
        <f t="shared" si="12"/>
        <v>4.3563882624938666</v>
      </c>
      <c r="R79" s="7">
        <f t="shared" si="15"/>
        <v>4.3721341146496355</v>
      </c>
      <c r="S79" s="8">
        <f t="shared" si="13"/>
        <v>-1.5745852155768958E-2</v>
      </c>
      <c r="T79" s="9">
        <f t="shared" si="14"/>
        <v>2.4793186011133394E-4</v>
      </c>
    </row>
    <row r="80" spans="1:20" x14ac:dyDescent="0.35">
      <c r="A80" t="str">
        <f t="shared" si="8"/>
        <v>2009 Q3</v>
      </c>
      <c r="B80" s="5">
        <v>17975</v>
      </c>
      <c r="C80" s="7">
        <f t="shared" si="9"/>
        <v>9.7967371825892471</v>
      </c>
      <c r="D80" s="6">
        <v>5.3040000000000003</v>
      </c>
      <c r="E80" s="3">
        <v>6.2604785727500003</v>
      </c>
      <c r="F80" s="3">
        <v>68.336478135391204</v>
      </c>
      <c r="G80" s="3">
        <f t="shared" si="10"/>
        <v>4.2244437109048718</v>
      </c>
      <c r="H80" s="3">
        <v>52606.884267884147</v>
      </c>
      <c r="I80" s="3">
        <f t="shared" si="11"/>
        <v>10.870602269779381</v>
      </c>
      <c r="J80" s="3">
        <v>21.066322750000001</v>
      </c>
      <c r="K80" s="3">
        <v>81.8125</v>
      </c>
      <c r="L80" s="3">
        <v>3.9433601344999998</v>
      </c>
      <c r="M80" s="6">
        <v>7.2604785730000003</v>
      </c>
      <c r="N80" s="3">
        <v>2.8148148148148149</v>
      </c>
      <c r="O80" s="3">
        <v>0.83636842298842395</v>
      </c>
      <c r="P80" s="3">
        <v>76.737499999999997</v>
      </c>
      <c r="Q80" s="3">
        <f t="shared" si="12"/>
        <v>4.3403905067536144</v>
      </c>
      <c r="R80" s="7">
        <f t="shared" si="15"/>
        <v>4.3563882624938666</v>
      </c>
      <c r="S80" s="8">
        <f t="shared" si="13"/>
        <v>-1.5997755740252195E-2</v>
      </c>
      <c r="T80" s="9">
        <f t="shared" si="14"/>
        <v>2.5592818872477208E-4</v>
      </c>
    </row>
    <row r="81" spans="1:20" x14ac:dyDescent="0.35">
      <c r="A81" t="str">
        <f t="shared" si="8"/>
        <v>2009 Q4</v>
      </c>
      <c r="B81" s="5">
        <v>17800</v>
      </c>
      <c r="C81" s="7">
        <f t="shared" si="9"/>
        <v>9.7869537362801768</v>
      </c>
      <c r="D81" s="6">
        <v>5.3769999999999998</v>
      </c>
      <c r="E81" s="3">
        <v>5.0572233689999999</v>
      </c>
      <c r="F81" s="3">
        <v>74.898289415898105</v>
      </c>
      <c r="G81" s="3">
        <f t="shared" si="10"/>
        <v>4.3161310520233664</v>
      </c>
      <c r="H81" s="3">
        <v>53745</v>
      </c>
      <c r="I81" s="3">
        <f t="shared" si="11"/>
        <v>10.892005918407165</v>
      </c>
      <c r="J81" s="3">
        <v>22.18701313</v>
      </c>
      <c r="K81" s="3">
        <v>81.867000000000004</v>
      </c>
      <c r="L81" s="3">
        <v>3.9148946599999999</v>
      </c>
      <c r="M81" s="6">
        <v>3.0572233689999999</v>
      </c>
      <c r="N81" s="3">
        <v>2.822222222222222</v>
      </c>
      <c r="O81" s="3">
        <v>0.39619644216421418</v>
      </c>
      <c r="P81" s="3">
        <v>75.5</v>
      </c>
      <c r="Q81" s="3">
        <f t="shared" si="12"/>
        <v>4.3241326562549789</v>
      </c>
      <c r="R81" s="7">
        <f t="shared" si="15"/>
        <v>4.3403905067536144</v>
      </c>
      <c r="S81" s="8">
        <f t="shared" si="13"/>
        <v>-1.6257850498635484E-2</v>
      </c>
      <c r="T81" s="9">
        <f t="shared" si="14"/>
        <v>2.6431770283598209E-4</v>
      </c>
    </row>
    <row r="82" spans="1:20" x14ac:dyDescent="0.35">
      <c r="A82" t="str">
        <f t="shared" si="8"/>
        <v>2010 Q1</v>
      </c>
      <c r="B82" s="5">
        <v>18350</v>
      </c>
      <c r="C82" s="7">
        <f t="shared" si="9"/>
        <v>9.8173848534827162</v>
      </c>
      <c r="D82" s="6">
        <v>5.4202500000000002</v>
      </c>
      <c r="E82" s="3">
        <v>5.1277715842499996</v>
      </c>
      <c r="F82" s="3">
        <v>76.674837129054495</v>
      </c>
      <c r="G82" s="3">
        <f t="shared" si="10"/>
        <v>4.3395735858253106</v>
      </c>
      <c r="H82" s="3">
        <v>55300.75</v>
      </c>
      <c r="I82" s="3">
        <f t="shared" si="11"/>
        <v>10.920541749805437</v>
      </c>
      <c r="J82" s="3">
        <v>21.690977292500001</v>
      </c>
      <c r="K82" s="3">
        <v>81.921250000000001</v>
      </c>
      <c r="L82" s="3">
        <v>2.6880505457499999</v>
      </c>
      <c r="M82" s="6">
        <v>3.627771584</v>
      </c>
      <c r="N82" s="3">
        <v>2.3296296296296291</v>
      </c>
      <c r="O82" s="3">
        <v>0.65011323445713332</v>
      </c>
      <c r="P82" s="3">
        <v>76.775000000000006</v>
      </c>
      <c r="Q82" s="3">
        <f t="shared" si="12"/>
        <v>4.3408790663268864</v>
      </c>
      <c r="R82" s="7">
        <f t="shared" si="15"/>
        <v>4.3241326562549789</v>
      </c>
      <c r="S82" s="8">
        <f t="shared" si="13"/>
        <v>1.6746410071907469E-2</v>
      </c>
      <c r="T82" s="9">
        <f t="shared" si="14"/>
        <v>2.8044225029648395E-4</v>
      </c>
    </row>
    <row r="83" spans="1:20" x14ac:dyDescent="0.35">
      <c r="A83" t="str">
        <f t="shared" si="8"/>
        <v>2010 Q2</v>
      </c>
      <c r="B83" s="5">
        <v>18900</v>
      </c>
      <c r="C83" s="7">
        <f t="shared" si="9"/>
        <v>9.8469172010477344</v>
      </c>
      <c r="D83" s="6">
        <v>5.4634999999999998</v>
      </c>
      <c r="E83" s="3">
        <v>5.1983197995000001</v>
      </c>
      <c r="F83" s="3">
        <v>78.845036075036106</v>
      </c>
      <c r="G83" s="3">
        <f t="shared" si="10"/>
        <v>4.3674843574011843</v>
      </c>
      <c r="H83" s="3">
        <v>56856.5</v>
      </c>
      <c r="I83" s="3">
        <f t="shared" si="11"/>
        <v>10.948285828614679</v>
      </c>
      <c r="J83" s="3">
        <v>21.194941454999999</v>
      </c>
      <c r="K83" s="3">
        <v>81.975500000000011</v>
      </c>
      <c r="L83" s="3">
        <v>1.4612064315</v>
      </c>
      <c r="M83" s="6">
        <v>4.1983198000000002</v>
      </c>
      <c r="N83" s="3">
        <v>2.337037037037037</v>
      </c>
      <c r="O83" s="3">
        <v>0.90372299572669057</v>
      </c>
      <c r="P83" s="3">
        <v>78.05</v>
      </c>
      <c r="Q83" s="3">
        <f t="shared" si="12"/>
        <v>4.357349646961441</v>
      </c>
      <c r="R83" s="7">
        <f t="shared" si="15"/>
        <v>4.3408790663268864</v>
      </c>
      <c r="S83" s="8">
        <f t="shared" si="13"/>
        <v>1.6470580634554643E-2</v>
      </c>
      <c r="T83" s="9">
        <f t="shared" si="14"/>
        <v>2.7128002643936642E-4</v>
      </c>
    </row>
    <row r="84" spans="1:20" x14ac:dyDescent="0.35">
      <c r="A84" t="str">
        <f t="shared" si="8"/>
        <v>2010 Q3</v>
      </c>
      <c r="B84" s="5">
        <v>19450</v>
      </c>
      <c r="C84" s="7">
        <f t="shared" si="9"/>
        <v>9.8756023490465932</v>
      </c>
      <c r="D84" s="6">
        <v>5.5067500000000003</v>
      </c>
      <c r="E84" s="3">
        <v>5.2688680147499998</v>
      </c>
      <c r="F84" s="3">
        <v>76.674999999999997</v>
      </c>
      <c r="G84" s="3">
        <f t="shared" si="10"/>
        <v>4.3395757100003154</v>
      </c>
      <c r="H84" s="3">
        <v>58412.25</v>
      </c>
      <c r="I84" s="3">
        <f t="shared" si="11"/>
        <v>10.97528090709368</v>
      </c>
      <c r="J84" s="3">
        <v>20.698905617499999</v>
      </c>
      <c r="K84" s="3">
        <v>82.029750000000007</v>
      </c>
      <c r="L84" s="3">
        <v>0.23436231725000001</v>
      </c>
      <c r="M84" s="6">
        <v>4.7688680149999998</v>
      </c>
      <c r="N84" s="3">
        <v>2.344444444444445</v>
      </c>
      <c r="O84" s="3">
        <v>1.1571516601701579</v>
      </c>
      <c r="P84" s="3">
        <v>79.324999999999989</v>
      </c>
      <c r="Q84" s="3">
        <f t="shared" si="12"/>
        <v>4.373553337469259</v>
      </c>
      <c r="R84" s="7">
        <f t="shared" si="15"/>
        <v>4.357349646961441</v>
      </c>
      <c r="S84" s="8">
        <f t="shared" si="13"/>
        <v>1.6203690507818003E-2</v>
      </c>
      <c r="T84" s="9">
        <f t="shared" si="14"/>
        <v>2.6255958607315126E-4</v>
      </c>
    </row>
    <row r="85" spans="1:20" x14ac:dyDescent="0.35">
      <c r="A85" t="str">
        <f t="shared" si="8"/>
        <v>2010 Q4</v>
      </c>
      <c r="B85" s="5">
        <v>20000</v>
      </c>
      <c r="C85" s="7">
        <f t="shared" si="9"/>
        <v>9.9034875525361272</v>
      </c>
      <c r="D85" s="6">
        <v>5.55</v>
      </c>
      <c r="E85" s="3">
        <v>5.3394162300000003</v>
      </c>
      <c r="F85" s="3">
        <v>87.033160173160198</v>
      </c>
      <c r="G85" s="3">
        <f t="shared" si="10"/>
        <v>4.4662891974504699</v>
      </c>
      <c r="H85" s="3">
        <v>59968</v>
      </c>
      <c r="I85" s="3">
        <f t="shared" si="11"/>
        <v>11.001566365598094</v>
      </c>
      <c r="J85" s="3">
        <v>20.20286978</v>
      </c>
      <c r="K85" s="3">
        <v>82.084000000000003</v>
      </c>
      <c r="L85" s="3">
        <v>-0.99248179700000005</v>
      </c>
      <c r="M85" s="6">
        <v>5.3394162300000003</v>
      </c>
      <c r="N85" s="3">
        <v>2.3518518518518521</v>
      </c>
      <c r="O85" s="3">
        <v>1.410524615991918</v>
      </c>
      <c r="P85" s="3">
        <v>80.599999999999994</v>
      </c>
      <c r="Q85" s="3">
        <f t="shared" si="12"/>
        <v>4.389498649512583</v>
      </c>
      <c r="R85" s="7">
        <f t="shared" si="15"/>
        <v>4.373553337469259</v>
      </c>
      <c r="S85" s="8">
        <f t="shared" si="13"/>
        <v>1.5945312043323945E-2</v>
      </c>
      <c r="T85" s="9">
        <f t="shared" si="14"/>
        <v>2.5425297615897164E-4</v>
      </c>
    </row>
    <row r="86" spans="1:20" x14ac:dyDescent="0.35">
      <c r="A86" t="str">
        <f t="shared" si="8"/>
        <v>2011 Q1</v>
      </c>
      <c r="B86" s="5">
        <v>21500</v>
      </c>
      <c r="C86" s="7">
        <f t="shared" si="9"/>
        <v>9.9758082141157534</v>
      </c>
      <c r="D86" s="6">
        <v>5.6050000000000004</v>
      </c>
      <c r="E86" s="3">
        <v>5.4611168880000003</v>
      </c>
      <c r="F86" s="3">
        <v>105.369424085576</v>
      </c>
      <c r="G86" s="3">
        <f t="shared" si="10"/>
        <v>4.6574724999570956</v>
      </c>
      <c r="H86" s="3">
        <v>62528.75</v>
      </c>
      <c r="I86" s="3">
        <f t="shared" si="11"/>
        <v>11.043381729956927</v>
      </c>
      <c r="J86" s="3">
        <v>20.120226497499999</v>
      </c>
      <c r="K86" s="3">
        <v>82.138500000000008</v>
      </c>
      <c r="L86" s="3">
        <v>0.39030656125000002</v>
      </c>
      <c r="M86" s="6">
        <v>5.9611168880000003</v>
      </c>
      <c r="N86" s="3">
        <v>2.3592592592592592</v>
      </c>
      <c r="O86" s="3">
        <v>1.439268404954237</v>
      </c>
      <c r="P86" s="3">
        <v>82.05</v>
      </c>
      <c r="Q86" s="3">
        <f t="shared" si="12"/>
        <v>4.4073288175360998</v>
      </c>
      <c r="R86" s="7">
        <f t="shared" si="15"/>
        <v>4.389498649512583</v>
      </c>
      <c r="S86" s="8">
        <f t="shared" si="13"/>
        <v>1.783016802351689E-2</v>
      </c>
      <c r="T86" s="9">
        <f t="shared" si="14"/>
        <v>3.1791489174684421E-4</v>
      </c>
    </row>
    <row r="87" spans="1:20" x14ac:dyDescent="0.35">
      <c r="A87" t="str">
        <f t="shared" si="8"/>
        <v>2011 Q2</v>
      </c>
      <c r="B87" s="5">
        <v>23000</v>
      </c>
      <c r="C87" s="7">
        <f t="shared" si="9"/>
        <v>10.043249494911286</v>
      </c>
      <c r="D87" s="6">
        <v>5.66</v>
      </c>
      <c r="E87" s="3">
        <v>5.5828175460000002</v>
      </c>
      <c r="F87" s="3">
        <v>117.541904761905</v>
      </c>
      <c r="G87" s="3">
        <f t="shared" si="10"/>
        <v>4.7667949062761465</v>
      </c>
      <c r="H87" s="3">
        <v>65089.5</v>
      </c>
      <c r="I87" s="3">
        <f t="shared" si="11"/>
        <v>11.083518524865397</v>
      </c>
      <c r="J87" s="3">
        <v>20.037583215000002</v>
      </c>
      <c r="K87" s="3">
        <v>82.193000000000012</v>
      </c>
      <c r="L87" s="3">
        <v>1.7730949195000001</v>
      </c>
      <c r="M87" s="6">
        <v>6.5828175460000002</v>
      </c>
      <c r="N87" s="3">
        <v>2.3666666666666671</v>
      </c>
      <c r="O87" s="3">
        <v>1.467713422840808</v>
      </c>
      <c r="P87" s="3">
        <v>83.5</v>
      </c>
      <c r="Q87" s="3">
        <f t="shared" si="12"/>
        <v>4.42484663185681</v>
      </c>
      <c r="R87" s="7">
        <f t="shared" si="15"/>
        <v>4.4073288175360998</v>
      </c>
      <c r="S87" s="8">
        <f t="shared" si="13"/>
        <v>1.7517814320710201E-2</v>
      </c>
      <c r="T87" s="9">
        <f t="shared" si="14"/>
        <v>3.0687381857487942E-4</v>
      </c>
    </row>
    <row r="88" spans="1:20" x14ac:dyDescent="0.35">
      <c r="A88" t="str">
        <f t="shared" si="8"/>
        <v>2011 Q3</v>
      </c>
      <c r="B88" s="5">
        <v>24500</v>
      </c>
      <c r="C88" s="7">
        <f t="shared" si="9"/>
        <v>10.106428396532818</v>
      </c>
      <c r="D88" s="6">
        <v>5.7149999999999999</v>
      </c>
      <c r="E88" s="3">
        <v>5.7045182040000002</v>
      </c>
      <c r="F88" s="3">
        <v>113.266947738252</v>
      </c>
      <c r="G88" s="3">
        <f t="shared" si="10"/>
        <v>4.7297474020697505</v>
      </c>
      <c r="H88" s="3">
        <v>67650.25</v>
      </c>
      <c r="I88" s="3">
        <f t="shared" si="11"/>
        <v>11.122106329083605</v>
      </c>
      <c r="J88" s="3">
        <v>19.9549399325</v>
      </c>
      <c r="K88" s="3">
        <v>82.247500000000002</v>
      </c>
      <c r="L88" s="3">
        <v>3.1558832777500001</v>
      </c>
      <c r="M88" s="6">
        <v>7.2045182040000002</v>
      </c>
      <c r="N88" s="3">
        <v>2.3740740740740738</v>
      </c>
      <c r="O88" s="3">
        <v>1.495873797886395</v>
      </c>
      <c r="P88" s="3">
        <v>84.95</v>
      </c>
      <c r="Q88" s="3">
        <f t="shared" si="12"/>
        <v>4.4420628481179412</v>
      </c>
      <c r="R88" s="7">
        <f t="shared" si="15"/>
        <v>4.42484663185681</v>
      </c>
      <c r="S88" s="8">
        <f t="shared" si="13"/>
        <v>1.7216216261131123E-2</v>
      </c>
      <c r="T88" s="9">
        <f t="shared" si="14"/>
        <v>2.9639810235003569E-4</v>
      </c>
    </row>
    <row r="89" spans="1:20" x14ac:dyDescent="0.35">
      <c r="A89" t="str">
        <f t="shared" si="8"/>
        <v>2011 Q4</v>
      </c>
      <c r="B89" s="5">
        <v>26000</v>
      </c>
      <c r="C89" s="7">
        <f t="shared" si="9"/>
        <v>10.165851817003619</v>
      </c>
      <c r="D89" s="6">
        <v>5.77</v>
      </c>
      <c r="E89" s="3">
        <v>5.8262188620000002</v>
      </c>
      <c r="F89" s="3">
        <v>109.978629148629</v>
      </c>
      <c r="G89" s="3">
        <f t="shared" si="10"/>
        <v>4.7002860664505128</v>
      </c>
      <c r="H89" s="3">
        <v>70211</v>
      </c>
      <c r="I89" s="3">
        <f t="shared" si="11"/>
        <v>11.159260272895194</v>
      </c>
      <c r="J89" s="3">
        <v>19.872296649999999</v>
      </c>
      <c r="K89" s="3">
        <v>82.302000000000007</v>
      </c>
      <c r="L89" s="3">
        <v>4.5386716360000001</v>
      </c>
      <c r="M89" s="6">
        <v>7.8262188620000002</v>
      </c>
      <c r="N89" s="3">
        <v>2.3814814814814809</v>
      </c>
      <c r="O89" s="3">
        <v>1.5237627313000119</v>
      </c>
      <c r="P89" s="3">
        <v>86.4</v>
      </c>
      <c r="Q89" s="3">
        <f t="shared" si="12"/>
        <v>4.4589876758100102</v>
      </c>
      <c r="R89" s="7">
        <f t="shared" si="15"/>
        <v>4.4420628481179412</v>
      </c>
      <c r="S89" s="8">
        <f t="shared" si="13"/>
        <v>1.6924827692069044E-2</v>
      </c>
      <c r="T89" s="9">
        <f t="shared" si="14"/>
        <v>2.8644979240622715E-4</v>
      </c>
    </row>
    <row r="90" spans="1:20" x14ac:dyDescent="0.35">
      <c r="A90" t="str">
        <f t="shared" si="8"/>
        <v>2012 Q1</v>
      </c>
      <c r="B90" s="5">
        <v>26625</v>
      </c>
      <c r="C90" s="7">
        <f t="shared" si="9"/>
        <v>10.189605903011726</v>
      </c>
      <c r="D90" s="6">
        <v>5.7329999999999997</v>
      </c>
      <c r="E90" s="3">
        <v>5.0862315880000004</v>
      </c>
      <c r="F90" s="3">
        <v>118.427965367965</v>
      </c>
      <c r="G90" s="3">
        <f t="shared" si="10"/>
        <v>4.7743048885466877</v>
      </c>
      <c r="H90" s="3">
        <v>74664.25</v>
      </c>
      <c r="I90" s="3">
        <f t="shared" si="11"/>
        <v>11.220756675573845</v>
      </c>
      <c r="J90" s="3">
        <v>19.943898624999999</v>
      </c>
      <c r="K90" s="3">
        <v>82.356500000000011</v>
      </c>
      <c r="L90" s="3">
        <v>4.4546642957499998</v>
      </c>
      <c r="M90" s="6">
        <v>7.3362315880000004</v>
      </c>
      <c r="N90" s="3">
        <v>2.3888888888888888</v>
      </c>
      <c r="O90" s="3">
        <v>1.35120292903169</v>
      </c>
      <c r="P90" s="3">
        <v>87.4</v>
      </c>
      <c r="Q90" s="3">
        <f t="shared" si="12"/>
        <v>4.4704952826614894</v>
      </c>
      <c r="R90" s="7">
        <f t="shared" si="15"/>
        <v>4.4589876758100102</v>
      </c>
      <c r="S90" s="8">
        <f t="shared" si="13"/>
        <v>1.1507606851479224E-2</v>
      </c>
      <c r="T90" s="9">
        <f t="shared" si="14"/>
        <v>1.3242501544821159E-4</v>
      </c>
    </row>
    <row r="91" spans="1:20" x14ac:dyDescent="0.35">
      <c r="A91" t="str">
        <f t="shared" si="8"/>
        <v>2012 Q2</v>
      </c>
      <c r="B91" s="5">
        <v>27250</v>
      </c>
      <c r="C91" s="7">
        <f t="shared" si="9"/>
        <v>10.212808800091389</v>
      </c>
      <c r="D91" s="6">
        <v>5.6959999999999997</v>
      </c>
      <c r="E91" s="3">
        <v>4.3462443139999998</v>
      </c>
      <c r="F91" s="3">
        <v>109.060407177364</v>
      </c>
      <c r="G91" s="3">
        <f t="shared" si="10"/>
        <v>4.6919019230079462</v>
      </c>
      <c r="H91" s="3">
        <v>79117.5</v>
      </c>
      <c r="I91" s="3">
        <f t="shared" si="11"/>
        <v>11.278689368224073</v>
      </c>
      <c r="J91" s="3">
        <v>20.015500599999999</v>
      </c>
      <c r="K91" s="3">
        <v>82.411000000000001</v>
      </c>
      <c r="L91" s="3">
        <v>4.3706569554999994</v>
      </c>
      <c r="M91" s="6">
        <v>6.8462443139999998</v>
      </c>
      <c r="N91" s="3">
        <v>2.3962962962962959</v>
      </c>
      <c r="O91" s="3">
        <v>1.179375404856337</v>
      </c>
      <c r="P91" s="3">
        <v>88.4</v>
      </c>
      <c r="Q91" s="3">
        <f t="shared" si="12"/>
        <v>4.4818719696435982</v>
      </c>
      <c r="R91" s="7">
        <f t="shared" si="15"/>
        <v>4.4704952826614894</v>
      </c>
      <c r="S91" s="8">
        <f t="shared" si="13"/>
        <v>1.1376686982108808E-2</v>
      </c>
      <c r="T91" s="9">
        <f t="shared" si="14"/>
        <v>1.2942900668888401E-4</v>
      </c>
    </row>
    <row r="92" spans="1:20" x14ac:dyDescent="0.35">
      <c r="A92" t="str">
        <f t="shared" si="8"/>
        <v>2012 Q3</v>
      </c>
      <c r="B92" s="5">
        <v>27875</v>
      </c>
      <c r="C92" s="7">
        <f t="shared" si="9"/>
        <v>10.235485508762419</v>
      </c>
      <c r="D92" s="6">
        <v>5.6589999999999998</v>
      </c>
      <c r="E92" s="3">
        <v>3.60625704</v>
      </c>
      <c r="F92" s="3">
        <v>110.133826745718</v>
      </c>
      <c r="G92" s="3">
        <f t="shared" si="10"/>
        <v>4.7016962331053422</v>
      </c>
      <c r="H92" s="3">
        <v>83570.75</v>
      </c>
      <c r="I92" s="3">
        <f t="shared" si="11"/>
        <v>11.333448857467596</v>
      </c>
      <c r="J92" s="3">
        <v>20.087102574999999</v>
      </c>
      <c r="K92" s="3">
        <v>82.465499999999992</v>
      </c>
      <c r="L92" s="3">
        <v>4.28664961525</v>
      </c>
      <c r="M92" s="6">
        <v>6.35625704</v>
      </c>
      <c r="N92" s="3">
        <v>2.403703703703703</v>
      </c>
      <c r="O92" s="3">
        <v>1.008211617240941</v>
      </c>
      <c r="P92" s="3">
        <v>89.4</v>
      </c>
      <c r="Q92" s="3">
        <f t="shared" si="12"/>
        <v>4.4931206821794687</v>
      </c>
      <c r="R92" s="7">
        <f t="shared" si="15"/>
        <v>4.4818719696435982</v>
      </c>
      <c r="S92" s="8">
        <f t="shared" si="13"/>
        <v>1.1248712535870453E-2</v>
      </c>
      <c r="T92" s="9">
        <f t="shared" si="14"/>
        <v>1.2653353371464907E-4</v>
      </c>
    </row>
    <row r="93" spans="1:20" x14ac:dyDescent="0.35">
      <c r="A93" t="str">
        <f t="shared" si="8"/>
        <v>2012 Q4</v>
      </c>
      <c r="B93" s="5">
        <v>28500</v>
      </c>
      <c r="C93" s="7">
        <f t="shared" si="9"/>
        <v>10.257659366256743</v>
      </c>
      <c r="D93" s="6">
        <v>5.6219999999999999</v>
      </c>
      <c r="E93" s="3">
        <v>2.8662697659999998</v>
      </c>
      <c r="F93" s="3">
        <v>110.424491498839</v>
      </c>
      <c r="G93" s="3">
        <f t="shared" si="10"/>
        <v>4.7043319525259966</v>
      </c>
      <c r="H93" s="3">
        <v>88024</v>
      </c>
      <c r="I93" s="3">
        <f t="shared" si="11"/>
        <v>11.385364783549749</v>
      </c>
      <c r="J93" s="3">
        <v>20.15870455</v>
      </c>
      <c r="K93" s="3">
        <v>82.52</v>
      </c>
      <c r="L93" s="3">
        <v>4.2026422749999996</v>
      </c>
      <c r="M93" s="6">
        <v>5.8662697660000003</v>
      </c>
      <c r="N93" s="3">
        <v>2.411111111111111</v>
      </c>
      <c r="O93" s="3">
        <v>0.83764634965638674</v>
      </c>
      <c r="P93" s="3">
        <v>90.4</v>
      </c>
      <c r="Q93" s="3">
        <f t="shared" si="12"/>
        <v>4.5042442673981311</v>
      </c>
      <c r="R93" s="7">
        <f t="shared" si="15"/>
        <v>4.4931206821794687</v>
      </c>
      <c r="S93" s="8">
        <f t="shared" si="13"/>
        <v>1.1123585218662413E-2</v>
      </c>
      <c r="T93" s="9">
        <f t="shared" si="14"/>
        <v>1.2373414811684493E-4</v>
      </c>
    </row>
    <row r="94" spans="1:20" x14ac:dyDescent="0.35">
      <c r="A94" t="str">
        <f t="shared" si="8"/>
        <v>2013 Q1</v>
      </c>
      <c r="B94" s="5">
        <v>28375</v>
      </c>
      <c r="C94" s="7">
        <f t="shared" si="9"/>
        <v>10.253263754783704</v>
      </c>
      <c r="D94" s="6">
        <v>5.6165000000000003</v>
      </c>
      <c r="E94" s="3">
        <v>3.0321911140000002</v>
      </c>
      <c r="F94" s="3">
        <v>112.86718012422401</v>
      </c>
      <c r="G94" s="3">
        <f t="shared" si="10"/>
        <v>4.7262117302606015</v>
      </c>
      <c r="H94" s="3">
        <v>94910</v>
      </c>
      <c r="I94" s="3">
        <f t="shared" si="11"/>
        <v>11.460684353124538</v>
      </c>
      <c r="J94" s="3">
        <v>20.709286655</v>
      </c>
      <c r="K94" s="3">
        <v>82.574999999999989</v>
      </c>
      <c r="L94" s="3">
        <v>4.5048545165</v>
      </c>
      <c r="M94" s="6">
        <v>5.7821911139999997</v>
      </c>
      <c r="N94" s="3">
        <v>2.418518518518519</v>
      </c>
      <c r="O94" s="3">
        <v>0.88503078013120007</v>
      </c>
      <c r="P94" s="3">
        <v>91.675000000000011</v>
      </c>
      <c r="Q94" s="3">
        <f t="shared" si="12"/>
        <v>4.5182497139573901</v>
      </c>
      <c r="R94" s="7">
        <f t="shared" si="15"/>
        <v>4.5042442673981311</v>
      </c>
      <c r="S94" s="8">
        <f t="shared" si="13"/>
        <v>1.4005446559258949E-2</v>
      </c>
      <c r="T94" s="9">
        <f t="shared" si="14"/>
        <v>1.9615253332425835E-4</v>
      </c>
    </row>
    <row r="95" spans="1:20" x14ac:dyDescent="0.35">
      <c r="A95" t="str">
        <f t="shared" si="8"/>
        <v>2013 Q2</v>
      </c>
      <c r="B95" s="5">
        <v>28250</v>
      </c>
      <c r="C95" s="7">
        <f t="shared" si="9"/>
        <v>10.248848736574587</v>
      </c>
      <c r="D95" s="6">
        <v>5.6109999999999998</v>
      </c>
      <c r="E95" s="3">
        <v>3.1981124620000001</v>
      </c>
      <c r="F95" s="3">
        <v>103.099644927536</v>
      </c>
      <c r="G95" s="3">
        <f t="shared" si="10"/>
        <v>4.6356959470551606</v>
      </c>
      <c r="H95" s="3">
        <v>101796</v>
      </c>
      <c r="I95" s="3">
        <f t="shared" si="11"/>
        <v>11.530726089595735</v>
      </c>
      <c r="J95" s="3">
        <v>21.25986876</v>
      </c>
      <c r="K95" s="3">
        <v>82.63</v>
      </c>
      <c r="L95" s="3">
        <v>4.8070667579999986</v>
      </c>
      <c r="M95" s="6">
        <v>5.6981124620000001</v>
      </c>
      <c r="N95" s="3">
        <v>2.425925925925926</v>
      </c>
      <c r="O95" s="3">
        <v>0.9319029484362007</v>
      </c>
      <c r="P95" s="3">
        <v>92.95</v>
      </c>
      <c r="Q95" s="3">
        <f t="shared" si="12"/>
        <v>4.5320617141674528</v>
      </c>
      <c r="R95" s="7">
        <f t="shared" si="15"/>
        <v>4.5182497139573901</v>
      </c>
      <c r="S95" s="8">
        <f t="shared" si="13"/>
        <v>1.3812000210062791E-2</v>
      </c>
      <c r="T95" s="9">
        <f t="shared" si="14"/>
        <v>1.9077134980277459E-4</v>
      </c>
    </row>
    <row r="96" spans="1:20" x14ac:dyDescent="0.35">
      <c r="A96" t="str">
        <f t="shared" si="8"/>
        <v>2013 Q3</v>
      </c>
      <c r="B96" s="5">
        <v>28125</v>
      </c>
      <c r="C96" s="7">
        <f t="shared" si="9"/>
        <v>10.244414139506722</v>
      </c>
      <c r="D96" s="6">
        <v>5.6055000000000001</v>
      </c>
      <c r="E96" s="3">
        <v>3.36403381</v>
      </c>
      <c r="F96" s="3">
        <v>110.26686805947701</v>
      </c>
      <c r="G96" s="3">
        <f t="shared" si="10"/>
        <v>4.7029035008958138</v>
      </c>
      <c r="H96" s="3">
        <v>108682</v>
      </c>
      <c r="I96" s="3">
        <f t="shared" si="11"/>
        <v>11.596181466020939</v>
      </c>
      <c r="J96" s="3">
        <v>21.810450865</v>
      </c>
      <c r="K96" s="3">
        <v>82.685000000000002</v>
      </c>
      <c r="L96" s="3">
        <v>5.1092789994999999</v>
      </c>
      <c r="M96" s="6">
        <v>5.6140338099999996</v>
      </c>
      <c r="N96" s="3">
        <v>2.433333333333334</v>
      </c>
      <c r="O96" s="3">
        <v>0.97828084062237741</v>
      </c>
      <c r="P96" s="3">
        <v>94.224999999999994</v>
      </c>
      <c r="Q96" s="3">
        <f t="shared" si="12"/>
        <v>4.5456855391531992</v>
      </c>
      <c r="R96" s="7">
        <f t="shared" si="15"/>
        <v>4.5320617141674528</v>
      </c>
      <c r="S96" s="8">
        <f t="shared" si="13"/>
        <v>1.3623824985746325E-2</v>
      </c>
      <c r="T96" s="9">
        <f t="shared" si="14"/>
        <v>1.8560860724224583E-4</v>
      </c>
    </row>
    <row r="97" spans="1:20" x14ac:dyDescent="0.35">
      <c r="A97" t="str">
        <f t="shared" si="8"/>
        <v>2013 Q4</v>
      </c>
      <c r="B97" s="5">
        <v>28000</v>
      </c>
      <c r="C97" s="7">
        <f t="shared" si="9"/>
        <v>10.239959789157341</v>
      </c>
      <c r="D97" s="6">
        <v>5.6</v>
      </c>
      <c r="E97" s="3">
        <v>3.5299551579999999</v>
      </c>
      <c r="F97" s="3">
        <v>109.613208796035</v>
      </c>
      <c r="G97" s="3">
        <f t="shared" si="10"/>
        <v>4.6969578854641769</v>
      </c>
      <c r="H97" s="3">
        <v>115568</v>
      </c>
      <c r="I97" s="3">
        <f t="shared" si="11"/>
        <v>11.657614380290628</v>
      </c>
      <c r="J97" s="3">
        <v>22.36103297</v>
      </c>
      <c r="K97" s="3">
        <v>82.74</v>
      </c>
      <c r="L97" s="3">
        <v>5.4114912410000002</v>
      </c>
      <c r="M97" s="6">
        <v>5.5299551579999999</v>
      </c>
      <c r="N97" s="3">
        <v>2.4407407407407411</v>
      </c>
      <c r="O97" s="3">
        <v>1.0241815579667051</v>
      </c>
      <c r="P97" s="3">
        <v>95.5</v>
      </c>
      <c r="Q97" s="3">
        <f t="shared" si="12"/>
        <v>4.5591262474866845</v>
      </c>
      <c r="R97" s="7">
        <f t="shared" si="15"/>
        <v>4.5456855391531992</v>
      </c>
      <c r="S97" s="8">
        <f t="shared" si="13"/>
        <v>1.3440708333485318E-2</v>
      </c>
      <c r="T97" s="9">
        <f t="shared" si="14"/>
        <v>1.8065264050582167E-4</v>
      </c>
    </row>
    <row r="98" spans="1:20" x14ac:dyDescent="0.35">
      <c r="A98" t="str">
        <f t="shared" si="8"/>
        <v>2014 Q1</v>
      </c>
      <c r="B98" s="5">
        <v>27950</v>
      </c>
      <c r="C98" s="7">
        <f t="shared" si="9"/>
        <v>10.238172478583245</v>
      </c>
      <c r="D98" s="6">
        <v>5.6692499999999999</v>
      </c>
      <c r="E98" s="3">
        <v>3.207257845</v>
      </c>
      <c r="F98" s="3">
        <v>108.211017253278</v>
      </c>
      <c r="G98" s="3">
        <f t="shared" si="10"/>
        <v>4.6840831842720014</v>
      </c>
      <c r="H98" s="3">
        <v>125614.25</v>
      </c>
      <c r="I98" s="3">
        <f t="shared" si="11"/>
        <v>11.740970981994669</v>
      </c>
      <c r="J98" s="3">
        <v>23.169572554999998</v>
      </c>
      <c r="K98" s="3">
        <v>82.794999999999987</v>
      </c>
      <c r="L98" s="3">
        <v>4.6712262789999999</v>
      </c>
      <c r="M98" s="6">
        <v>4.957257845</v>
      </c>
      <c r="N98" s="3">
        <v>2.4481481481481482</v>
      </c>
      <c r="O98" s="3">
        <v>0.97503023683253964</v>
      </c>
      <c r="P98" s="3">
        <v>96.922499999999999</v>
      </c>
      <c r="Q98" s="3">
        <f t="shared" si="12"/>
        <v>4.5739116900853194</v>
      </c>
      <c r="R98" s="7">
        <f t="shared" si="15"/>
        <v>4.5591262474866845</v>
      </c>
      <c r="S98" s="8">
        <f t="shared" si="13"/>
        <v>1.4785442598634901E-2</v>
      </c>
      <c r="T98" s="9">
        <f t="shared" si="14"/>
        <v>2.1860931283752759E-4</v>
      </c>
    </row>
    <row r="99" spans="1:20" x14ac:dyDescent="0.35">
      <c r="A99" t="str">
        <f t="shared" si="8"/>
        <v>2014 Q2</v>
      </c>
      <c r="B99" s="5">
        <v>27900</v>
      </c>
      <c r="C99" s="7">
        <f t="shared" si="9"/>
        <v>10.236381967809457</v>
      </c>
      <c r="D99" s="6">
        <v>5.7385000000000002</v>
      </c>
      <c r="E99" s="3">
        <v>2.8845605320000001</v>
      </c>
      <c r="F99" s="3">
        <v>110.02562049062</v>
      </c>
      <c r="G99" s="3">
        <f t="shared" si="10"/>
        <v>4.7007132522233572</v>
      </c>
      <c r="H99" s="3">
        <v>135660.5</v>
      </c>
      <c r="I99" s="3">
        <f t="shared" si="11"/>
        <v>11.817910720178078</v>
      </c>
      <c r="J99" s="3">
        <v>23.97811214</v>
      </c>
      <c r="K99" s="3">
        <v>82.85</v>
      </c>
      <c r="L99" s="3">
        <v>3.930961317</v>
      </c>
      <c r="M99" s="6">
        <v>4.3845605320000001</v>
      </c>
      <c r="N99" s="3">
        <v>2.4555555555555562</v>
      </c>
      <c r="O99" s="3">
        <v>0.9255811541744523</v>
      </c>
      <c r="P99" s="3">
        <v>98.344999999999999</v>
      </c>
      <c r="Q99" s="3">
        <f t="shared" si="12"/>
        <v>4.5884817047018558</v>
      </c>
      <c r="R99" s="7">
        <f t="shared" si="15"/>
        <v>4.5739116900853194</v>
      </c>
      <c r="S99" s="8">
        <f t="shared" si="13"/>
        <v>1.4570014616536398E-2</v>
      </c>
      <c r="T99" s="9">
        <f t="shared" si="14"/>
        <v>2.1228532592608426E-4</v>
      </c>
    </row>
    <row r="100" spans="1:20" x14ac:dyDescent="0.35">
      <c r="A100" t="str">
        <f t="shared" si="8"/>
        <v>2014 Q3</v>
      </c>
      <c r="B100" s="5">
        <v>27850</v>
      </c>
      <c r="C100" s="7">
        <f t="shared" si="9"/>
        <v>10.234588245355431</v>
      </c>
      <c r="D100" s="6">
        <v>5.8077500000000004</v>
      </c>
      <c r="E100" s="3">
        <v>2.5618632190000001</v>
      </c>
      <c r="F100" s="3">
        <v>102.57241357676099</v>
      </c>
      <c r="G100" s="3">
        <f t="shared" si="10"/>
        <v>4.6305690230628551</v>
      </c>
      <c r="H100" s="3">
        <v>145706.75</v>
      </c>
      <c r="I100" s="3">
        <f t="shared" si="11"/>
        <v>11.889351319181564</v>
      </c>
      <c r="J100" s="3">
        <v>24.786651724999999</v>
      </c>
      <c r="K100" s="3">
        <v>82.905000000000001</v>
      </c>
      <c r="L100" s="3">
        <v>3.190696355</v>
      </c>
      <c r="M100" s="6">
        <v>3.8118632190000001</v>
      </c>
      <c r="N100" s="3">
        <v>2.4629629629629628</v>
      </c>
      <c r="O100" s="3">
        <v>0.87584067070656901</v>
      </c>
      <c r="P100" s="3">
        <v>99.767499999999998</v>
      </c>
      <c r="Q100" s="3">
        <f t="shared" si="12"/>
        <v>4.6028424789789133</v>
      </c>
      <c r="R100" s="7">
        <f t="shared" si="15"/>
        <v>4.5884817047018558</v>
      </c>
      <c r="S100" s="8">
        <f t="shared" si="13"/>
        <v>1.4360774277057509E-2</v>
      </c>
      <c r="T100" s="9">
        <f t="shared" si="14"/>
        <v>2.0623183783659662E-4</v>
      </c>
    </row>
    <row r="101" spans="1:20" x14ac:dyDescent="0.35">
      <c r="A101" t="str">
        <f t="shared" si="8"/>
        <v>2014 Q4</v>
      </c>
      <c r="B101" s="5">
        <v>27800</v>
      </c>
      <c r="C101" s="7">
        <f t="shared" si="9"/>
        <v>10.232791299678729</v>
      </c>
      <c r="D101" s="6">
        <v>5.8769999999999998</v>
      </c>
      <c r="E101" s="3">
        <v>2.2391659060000002</v>
      </c>
      <c r="F101" s="3">
        <v>76.572731884058001</v>
      </c>
      <c r="G101" s="3">
        <f t="shared" si="10"/>
        <v>4.3382410327445271</v>
      </c>
      <c r="H101" s="3">
        <v>155753</v>
      </c>
      <c r="I101" s="3">
        <f t="shared" si="11"/>
        <v>11.956026698101436</v>
      </c>
      <c r="J101" s="3">
        <v>25.595191310000001</v>
      </c>
      <c r="K101" s="3">
        <v>82.96</v>
      </c>
      <c r="L101" s="3">
        <v>2.4504313930000001</v>
      </c>
      <c r="M101" s="6">
        <v>3.2391659060000002</v>
      </c>
      <c r="N101" s="3">
        <v>2.4703703703703699</v>
      </c>
      <c r="O101" s="3">
        <v>0.82581475051945619</v>
      </c>
      <c r="P101" s="3">
        <v>101.19</v>
      </c>
      <c r="Q101" s="3">
        <f t="shared" si="12"/>
        <v>4.6169999377416682</v>
      </c>
      <c r="R101" s="7">
        <f t="shared" si="15"/>
        <v>4.6028424789789133</v>
      </c>
      <c r="S101" s="8">
        <f t="shared" si="13"/>
        <v>1.4157458762754871E-2</v>
      </c>
      <c r="T101" s="9">
        <f t="shared" si="14"/>
        <v>2.0043363861910467E-4</v>
      </c>
    </row>
    <row r="102" spans="1:20" x14ac:dyDescent="0.35">
      <c r="A102" t="str">
        <f t="shared" si="8"/>
        <v>2015 Q1</v>
      </c>
      <c r="B102" s="5">
        <v>26600</v>
      </c>
      <c r="C102" s="7">
        <f t="shared" si="9"/>
        <v>10.188666494769791</v>
      </c>
      <c r="D102" s="6">
        <v>5.8077500000000004</v>
      </c>
      <c r="E102" s="3">
        <v>1.98054790075</v>
      </c>
      <c r="F102" s="3">
        <v>54.570575757575703</v>
      </c>
      <c r="G102" s="3">
        <f t="shared" si="10"/>
        <v>3.9994948319501722</v>
      </c>
      <c r="H102" s="3">
        <v>163140.25</v>
      </c>
      <c r="I102" s="3">
        <f t="shared" si="11"/>
        <v>12.002365539279534</v>
      </c>
      <c r="J102" s="3">
        <v>26.4250771275</v>
      </c>
      <c r="K102" s="3">
        <v>83.015000000000001</v>
      </c>
      <c r="L102" s="3">
        <v>3.1345374244999999</v>
      </c>
      <c r="M102" s="6">
        <v>2.730547901</v>
      </c>
      <c r="N102" s="3">
        <v>2.4777777777777779</v>
      </c>
      <c r="O102" s="3">
        <v>0.64749501169243884</v>
      </c>
      <c r="P102" s="3">
        <v>100.8925</v>
      </c>
      <c r="Q102" s="3">
        <f t="shared" si="12"/>
        <v>4.6140555935760634</v>
      </c>
      <c r="R102" s="7">
        <f t="shared" si="15"/>
        <v>4.6169999377416682</v>
      </c>
      <c r="S102" s="8">
        <f t="shared" si="13"/>
        <v>-2.9443441656047398E-3</v>
      </c>
      <c r="T102" s="9">
        <f t="shared" si="14"/>
        <v>8.6691625655306708E-6</v>
      </c>
    </row>
    <row r="103" spans="1:20" x14ac:dyDescent="0.35">
      <c r="A103" t="str">
        <f t="shared" si="8"/>
        <v>2015 Q2</v>
      </c>
      <c r="B103" s="5">
        <v>25400</v>
      </c>
      <c r="C103" s="7">
        <f t="shared" si="9"/>
        <v>10.142504453006628</v>
      </c>
      <c r="D103" s="6">
        <v>5.7385000000000002</v>
      </c>
      <c r="E103" s="3">
        <v>1.7219298955</v>
      </c>
      <c r="F103" s="3">
        <v>62.546724386724399</v>
      </c>
      <c r="G103" s="3">
        <f t="shared" si="10"/>
        <v>4.1359138676235974</v>
      </c>
      <c r="H103" s="3">
        <v>170527.5</v>
      </c>
      <c r="I103" s="3">
        <f t="shared" si="11"/>
        <v>12.046651853022404</v>
      </c>
      <c r="J103" s="3">
        <v>27.254962944999999</v>
      </c>
      <c r="K103" s="3">
        <v>83.07</v>
      </c>
      <c r="L103" s="3">
        <v>3.8186434560000002</v>
      </c>
      <c r="M103" s="6">
        <v>2.2219298959999998</v>
      </c>
      <c r="N103" s="3">
        <v>2.4851851851851849</v>
      </c>
      <c r="O103" s="3">
        <v>0.47066503101520218</v>
      </c>
      <c r="P103" s="3">
        <v>100.595</v>
      </c>
      <c r="Q103" s="3">
        <f t="shared" si="12"/>
        <v>4.6111025546411994</v>
      </c>
      <c r="R103" s="7">
        <f t="shared" si="15"/>
        <v>4.6140555935760634</v>
      </c>
      <c r="S103" s="8">
        <f t="shared" si="13"/>
        <v>-2.9530389348639829E-3</v>
      </c>
      <c r="T103" s="9">
        <f t="shared" si="14"/>
        <v>8.7204389508226075E-6</v>
      </c>
    </row>
    <row r="104" spans="1:20" x14ac:dyDescent="0.35">
      <c r="A104" t="str">
        <f t="shared" si="8"/>
        <v>2015 Q3</v>
      </c>
      <c r="B104" s="5">
        <v>24200</v>
      </c>
      <c r="C104" s="7">
        <f t="shared" si="9"/>
        <v>10.094107912144779</v>
      </c>
      <c r="D104" s="6">
        <v>5.6692499999999999</v>
      </c>
      <c r="E104" s="3">
        <v>1.46331189025</v>
      </c>
      <c r="F104" s="3">
        <v>50.797943095551801</v>
      </c>
      <c r="G104" s="3">
        <f t="shared" si="10"/>
        <v>3.9278558635196408</v>
      </c>
      <c r="H104" s="3">
        <v>177914.75</v>
      </c>
      <c r="I104" s="3">
        <f t="shared" si="11"/>
        <v>12.08905978196511</v>
      </c>
      <c r="J104" s="3">
        <v>28.084848762499998</v>
      </c>
      <c r="K104" s="3">
        <v>83.125</v>
      </c>
      <c r="L104" s="3">
        <v>4.5027494875</v>
      </c>
      <c r="M104" s="6">
        <v>1.7133118899999999</v>
      </c>
      <c r="N104" s="3">
        <v>2.492592592592592</v>
      </c>
      <c r="O104" s="3">
        <v>0.29527661455460741</v>
      </c>
      <c r="P104" s="3">
        <v>100.2975</v>
      </c>
      <c r="Q104" s="3">
        <f t="shared" si="12"/>
        <v>4.6081407694329242</v>
      </c>
      <c r="R104" s="7">
        <f t="shared" si="15"/>
        <v>4.6111025546411994</v>
      </c>
      <c r="S104" s="8">
        <f t="shared" si="13"/>
        <v>-2.9617852082752805E-3</v>
      </c>
      <c r="T104" s="9">
        <f t="shared" si="14"/>
        <v>8.7721716199582468E-6</v>
      </c>
    </row>
    <row r="105" spans="1:20" x14ac:dyDescent="0.35">
      <c r="A105" t="str">
        <f t="shared" si="8"/>
        <v>2015 Q4</v>
      </c>
      <c r="B105" s="5">
        <v>23000</v>
      </c>
      <c r="C105" s="7">
        <f t="shared" si="9"/>
        <v>10.043249494911286</v>
      </c>
      <c r="D105" s="6">
        <v>5.6</v>
      </c>
      <c r="E105" s="3">
        <v>1.204693885</v>
      </c>
      <c r="F105" s="3">
        <v>44.175606374301999</v>
      </c>
      <c r="G105" s="3">
        <f t="shared" si="10"/>
        <v>3.788172744751098</v>
      </c>
      <c r="H105" s="3">
        <v>185302</v>
      </c>
      <c r="I105" s="3">
        <f t="shared" si="11"/>
        <v>12.129742205523353</v>
      </c>
      <c r="J105" s="3">
        <v>28.914734580000001</v>
      </c>
      <c r="K105" s="3">
        <v>83.18</v>
      </c>
      <c r="L105" s="3">
        <v>5.1868555189999999</v>
      </c>
      <c r="M105" s="6">
        <v>1.204693885</v>
      </c>
      <c r="N105" s="3">
        <v>2.5</v>
      </c>
      <c r="O105" s="3">
        <v>0.121283591165903</v>
      </c>
      <c r="P105" s="3">
        <v>100</v>
      </c>
      <c r="Q105" s="3">
        <f t="shared" si="12"/>
        <v>4.6051701859880918</v>
      </c>
      <c r="R105" s="7">
        <f t="shared" si="15"/>
        <v>4.6081407694329242</v>
      </c>
      <c r="S105" s="8">
        <f t="shared" si="13"/>
        <v>-2.9705834448323643E-3</v>
      </c>
      <c r="T105" s="9">
        <f t="shared" si="14"/>
        <v>8.8243660027121166E-6</v>
      </c>
    </row>
    <row r="106" spans="1:20" x14ac:dyDescent="0.35">
      <c r="A106" t="str">
        <f t="shared" si="8"/>
        <v>2016 Q1</v>
      </c>
      <c r="B106" s="5">
        <v>22750</v>
      </c>
      <c r="C106" s="7">
        <f t="shared" si="9"/>
        <v>10.032320424379096</v>
      </c>
      <c r="D106" s="6">
        <v>5.6</v>
      </c>
      <c r="E106" s="3">
        <v>1.4203723595</v>
      </c>
      <c r="F106" s="3">
        <v>35.199930986887502</v>
      </c>
      <c r="G106" s="3">
        <f t="shared" si="10"/>
        <v>3.5610441220023423</v>
      </c>
      <c r="H106" s="3">
        <v>189077</v>
      </c>
      <c r="I106" s="3">
        <f t="shared" si="11"/>
        <v>12.149909618481322</v>
      </c>
      <c r="J106" s="3">
        <v>27.8956464225</v>
      </c>
      <c r="K106" s="3">
        <v>83.235250000000008</v>
      </c>
      <c r="L106" s="3">
        <v>4.8264079904999999</v>
      </c>
      <c r="M106" s="6">
        <v>1.42037236</v>
      </c>
      <c r="N106" s="3">
        <v>2.625</v>
      </c>
      <c r="O106" s="3">
        <v>0.1132101043862626</v>
      </c>
      <c r="P106" s="3">
        <v>99.1</v>
      </c>
      <c r="Q106" s="3">
        <f t="shared" si="12"/>
        <v>4.5961294413359424</v>
      </c>
      <c r="R106" s="7">
        <f t="shared" si="15"/>
        <v>4.6051701859880918</v>
      </c>
      <c r="S106" s="8">
        <f t="shared" si="13"/>
        <v>-9.040744652149435E-3</v>
      </c>
      <c r="T106" s="9">
        <f t="shared" si="14"/>
        <v>8.1735063865368603E-5</v>
      </c>
    </row>
    <row r="107" spans="1:20" x14ac:dyDescent="0.35">
      <c r="A107" t="str">
        <f t="shared" si="8"/>
        <v>2016 Q2</v>
      </c>
      <c r="B107" s="5">
        <v>22500</v>
      </c>
      <c r="C107" s="7">
        <f t="shared" si="9"/>
        <v>10.021270588192511</v>
      </c>
      <c r="D107" s="6">
        <v>5.6</v>
      </c>
      <c r="E107" s="3">
        <v>1.636050834</v>
      </c>
      <c r="F107" s="3">
        <v>46.980916305916303</v>
      </c>
      <c r="G107" s="3">
        <f t="shared" si="10"/>
        <v>3.8497414832107695</v>
      </c>
      <c r="H107" s="3">
        <v>192852</v>
      </c>
      <c r="I107" s="3">
        <f t="shared" si="11"/>
        <v>12.169678334337071</v>
      </c>
      <c r="J107" s="3">
        <v>26.876558265</v>
      </c>
      <c r="K107" s="3">
        <v>83.290500000000009</v>
      </c>
      <c r="L107" s="3">
        <v>4.465960462</v>
      </c>
      <c r="M107" s="6">
        <v>1.636050834</v>
      </c>
      <c r="N107" s="3">
        <v>2.75</v>
      </c>
      <c r="O107" s="3">
        <v>0.1045290537440885</v>
      </c>
      <c r="P107" s="3">
        <v>98.2</v>
      </c>
      <c r="Q107" s="3">
        <f t="shared" si="12"/>
        <v>4.5870062153604199</v>
      </c>
      <c r="R107" s="7">
        <f t="shared" si="15"/>
        <v>4.5961294413359424</v>
      </c>
      <c r="S107" s="8">
        <f t="shared" si="13"/>
        <v>-9.1232259755225087E-3</v>
      </c>
      <c r="T107" s="9">
        <f t="shared" si="14"/>
        <v>8.3233252200448629E-5</v>
      </c>
    </row>
    <row r="108" spans="1:20" x14ac:dyDescent="0.35">
      <c r="A108" t="str">
        <f t="shared" si="8"/>
        <v>2016 Q3</v>
      </c>
      <c r="B108" s="5">
        <v>22250</v>
      </c>
      <c r="C108" s="7">
        <f t="shared" si="9"/>
        <v>10.010097287594386</v>
      </c>
      <c r="D108" s="6">
        <v>5.6</v>
      </c>
      <c r="E108" s="3">
        <v>1.8517293084999999</v>
      </c>
      <c r="F108" s="3">
        <v>47.009187841144403</v>
      </c>
      <c r="G108" s="3">
        <f t="shared" si="10"/>
        <v>3.8503430685869597</v>
      </c>
      <c r="H108" s="3">
        <v>196627</v>
      </c>
      <c r="I108" s="3">
        <f t="shared" si="11"/>
        <v>12.189063811955384</v>
      </c>
      <c r="J108" s="3">
        <v>25.857470107499999</v>
      </c>
      <c r="K108" s="3">
        <v>83.345749999999995</v>
      </c>
      <c r="L108" s="3">
        <v>4.1055129335</v>
      </c>
      <c r="M108" s="6">
        <v>1.851729309</v>
      </c>
      <c r="N108" s="3">
        <v>2.875</v>
      </c>
      <c r="O108" s="3">
        <v>9.5229808273566155E-2</v>
      </c>
      <c r="P108" s="3">
        <v>97.300000000000011</v>
      </c>
      <c r="Q108" s="3">
        <f t="shared" si="12"/>
        <v>4.5777989891919599</v>
      </c>
      <c r="R108" s="7">
        <f t="shared" si="15"/>
        <v>4.5870062153604199</v>
      </c>
      <c r="S108" s="8">
        <f t="shared" si="13"/>
        <v>-9.2072261684599255E-3</v>
      </c>
      <c r="T108" s="9">
        <f t="shared" si="14"/>
        <v>8.477301371717324E-5</v>
      </c>
    </row>
    <row r="109" spans="1:20" x14ac:dyDescent="0.35">
      <c r="A109" t="str">
        <f t="shared" si="8"/>
        <v>2016 Q4</v>
      </c>
      <c r="B109" s="5">
        <v>22000</v>
      </c>
      <c r="C109" s="7">
        <f t="shared" si="9"/>
        <v>9.9987977323404529</v>
      </c>
      <c r="D109" s="6">
        <v>5.6</v>
      </c>
      <c r="E109" s="3">
        <v>2.0674077830000002</v>
      </c>
      <c r="F109" s="3">
        <v>51.126269841269803</v>
      </c>
      <c r="G109" s="3">
        <f t="shared" si="10"/>
        <v>3.9342984520255562</v>
      </c>
      <c r="H109" s="3">
        <v>200402</v>
      </c>
      <c r="I109" s="3">
        <f t="shared" si="11"/>
        <v>12.208080628182966</v>
      </c>
      <c r="J109" s="3">
        <v>24.838381949999999</v>
      </c>
      <c r="K109" s="3">
        <v>83.400999999999996</v>
      </c>
      <c r="L109" s="3">
        <v>3.7450654050000001</v>
      </c>
      <c r="M109" s="6">
        <v>2.0674077830000002</v>
      </c>
      <c r="N109" s="3">
        <v>3</v>
      </c>
      <c r="O109" s="3">
        <v>8.5301427338889402E-2</v>
      </c>
      <c r="P109" s="3">
        <v>96.4</v>
      </c>
      <c r="Q109" s="3">
        <f t="shared" si="12"/>
        <v>4.5685062016164997</v>
      </c>
      <c r="R109" s="7">
        <f t="shared" si="15"/>
        <v>4.5777989891919599</v>
      </c>
      <c r="S109" s="8">
        <f t="shared" si="13"/>
        <v>-9.2927875754602596E-3</v>
      </c>
      <c r="T109" s="9">
        <f t="shared" si="14"/>
        <v>8.6355900922628569E-5</v>
      </c>
    </row>
    <row r="110" spans="1:20" x14ac:dyDescent="0.35">
      <c r="A110" t="str">
        <f t="shared" si="8"/>
        <v>2017 Q1</v>
      </c>
      <c r="B110" s="5">
        <v>22250</v>
      </c>
      <c r="C110" s="7">
        <f t="shared" si="9"/>
        <v>10.010097287594386</v>
      </c>
      <c r="D110" s="6">
        <v>5.6725000000000003</v>
      </c>
      <c r="E110" s="3">
        <v>1.3414532542499999</v>
      </c>
      <c r="F110" s="3">
        <v>54.820708827404502</v>
      </c>
      <c r="G110" s="3">
        <f t="shared" si="10"/>
        <v>4.0040680208786883</v>
      </c>
      <c r="H110" s="3">
        <v>203049.5</v>
      </c>
      <c r="I110" s="3">
        <f t="shared" si="11"/>
        <v>12.221205070663739</v>
      </c>
      <c r="J110" s="3">
        <v>24.473911632499998</v>
      </c>
      <c r="K110" s="3">
        <v>83.456249999999997</v>
      </c>
      <c r="L110" s="3">
        <v>2.8274946942499999</v>
      </c>
      <c r="M110" s="6">
        <v>1.3414532539999999</v>
      </c>
      <c r="N110" s="3">
        <v>3.125</v>
      </c>
      <c r="O110" s="3">
        <v>-5.0441634686947949E-2</v>
      </c>
      <c r="P110" s="3">
        <v>95.4</v>
      </c>
      <c r="Q110" s="3">
        <f t="shared" si="12"/>
        <v>4.558078578454241</v>
      </c>
      <c r="R110" s="7">
        <f t="shared" si="15"/>
        <v>4.5685062016164997</v>
      </c>
      <c r="S110" s="8">
        <f t="shared" si="13"/>
        <v>-1.0427623162258648E-2</v>
      </c>
      <c r="T110" s="9">
        <f t="shared" si="14"/>
        <v>1.0873532481407304E-4</v>
      </c>
    </row>
    <row r="111" spans="1:20" x14ac:dyDescent="0.35">
      <c r="A111" t="str">
        <f t="shared" si="8"/>
        <v>2017 Q2</v>
      </c>
      <c r="B111" s="5">
        <v>22500</v>
      </c>
      <c r="C111" s="7">
        <f t="shared" si="9"/>
        <v>10.021270588192511</v>
      </c>
      <c r="D111" s="6">
        <v>5.7450000000000001</v>
      </c>
      <c r="E111" s="3">
        <v>0.61549872550000018</v>
      </c>
      <c r="F111" s="3">
        <v>51.001691699604699</v>
      </c>
      <c r="G111" s="3">
        <f t="shared" si="10"/>
        <v>3.9318588027546784</v>
      </c>
      <c r="H111" s="3">
        <v>205697</v>
      </c>
      <c r="I111" s="3">
        <f t="shared" si="11"/>
        <v>12.23415949118856</v>
      </c>
      <c r="J111" s="3">
        <v>24.109441315000002</v>
      </c>
      <c r="K111" s="3">
        <v>83.511499999999998</v>
      </c>
      <c r="L111" s="3">
        <v>1.9099239834999999</v>
      </c>
      <c r="M111" s="6">
        <v>0.615498726</v>
      </c>
      <c r="N111" s="3">
        <v>3.25</v>
      </c>
      <c r="O111" s="3">
        <v>-0.18706297298253269</v>
      </c>
      <c r="P111" s="3">
        <v>94.4</v>
      </c>
      <c r="Q111" s="3">
        <f t="shared" si="12"/>
        <v>4.5475410731514554</v>
      </c>
      <c r="R111" s="7">
        <f t="shared" si="15"/>
        <v>4.558078578454241</v>
      </c>
      <c r="S111" s="8">
        <f t="shared" si="13"/>
        <v>-1.0537505302785632E-2</v>
      </c>
      <c r="T111" s="9">
        <f t="shared" si="14"/>
        <v>1.1103901800623533E-4</v>
      </c>
    </row>
    <row r="112" spans="1:20" x14ac:dyDescent="0.35">
      <c r="A112" t="str">
        <f t="shared" si="8"/>
        <v>2017 Q3</v>
      </c>
      <c r="B112" s="5">
        <v>22750</v>
      </c>
      <c r="C112" s="7">
        <f t="shared" si="9"/>
        <v>10.032320424379096</v>
      </c>
      <c r="D112" s="6">
        <v>5.8174999999999999</v>
      </c>
      <c r="E112" s="3">
        <v>-0.1104558032499998</v>
      </c>
      <c r="F112" s="3">
        <v>52.246259489303</v>
      </c>
      <c r="G112" s="3">
        <f t="shared" si="10"/>
        <v>3.9559682995608521</v>
      </c>
      <c r="H112" s="3">
        <v>208344.5</v>
      </c>
      <c r="I112" s="3">
        <f t="shared" si="11"/>
        <v>12.246948238613999</v>
      </c>
      <c r="J112" s="3">
        <v>23.744970997500001</v>
      </c>
      <c r="K112" s="3">
        <v>83.566749999999999</v>
      </c>
      <c r="L112" s="3">
        <v>0.99235327274999996</v>
      </c>
      <c r="M112" s="6">
        <v>-0.11045580300000001</v>
      </c>
      <c r="N112" s="3">
        <v>3.375</v>
      </c>
      <c r="O112" s="3">
        <v>-0.32457718488877962</v>
      </c>
      <c r="P112" s="3">
        <v>93.4</v>
      </c>
      <c r="Q112" s="3">
        <f t="shared" si="12"/>
        <v>4.536891345234797</v>
      </c>
      <c r="R112" s="7">
        <f t="shared" si="15"/>
        <v>4.5475410731514554</v>
      </c>
      <c r="S112" s="8">
        <f t="shared" si="13"/>
        <v>-1.0649727916658414E-2</v>
      </c>
      <c r="T112" s="9">
        <f t="shared" si="14"/>
        <v>1.1341670469885355E-4</v>
      </c>
    </row>
    <row r="113" spans="1:20" x14ac:dyDescent="0.35">
      <c r="A113" t="str">
        <f t="shared" si="8"/>
        <v>2017 Q4</v>
      </c>
      <c r="B113" s="5">
        <v>23000</v>
      </c>
      <c r="C113" s="7">
        <f t="shared" si="9"/>
        <v>10.043249494911286</v>
      </c>
      <c r="D113" s="6">
        <v>5.89</v>
      </c>
      <c r="E113" s="3">
        <v>-0.83641033200000003</v>
      </c>
      <c r="F113" s="3">
        <v>61.479004329004297</v>
      </c>
      <c r="G113" s="3">
        <f t="shared" si="10"/>
        <v>4.118695723500287</v>
      </c>
      <c r="H113" s="3">
        <v>210992</v>
      </c>
      <c r="I113" s="3">
        <f t="shared" si="11"/>
        <v>12.25957549704748</v>
      </c>
      <c r="J113" s="3">
        <v>23.380500680000001</v>
      </c>
      <c r="K113" s="3">
        <v>83.622</v>
      </c>
      <c r="L113" s="3">
        <v>7.4782561999999997E-2</v>
      </c>
      <c r="M113" s="6">
        <v>-0.83641033200000003</v>
      </c>
      <c r="N113" s="3">
        <v>3.5</v>
      </c>
      <c r="O113" s="3">
        <v>-0.46299928237631482</v>
      </c>
      <c r="P113" s="3">
        <v>92.4</v>
      </c>
      <c r="Q113" s="3">
        <f t="shared" si="12"/>
        <v>4.5261269786476381</v>
      </c>
      <c r="R113" s="7">
        <f t="shared" si="15"/>
        <v>4.536891345234797</v>
      </c>
      <c r="S113" s="8">
        <f t="shared" si="13"/>
        <v>-1.0764366587158847E-2</v>
      </c>
      <c r="T113" s="9">
        <f t="shared" si="14"/>
        <v>1.158715880227418E-4</v>
      </c>
    </row>
    <row r="114" spans="1:20" x14ac:dyDescent="0.35">
      <c r="A114" t="str">
        <f t="shared" si="8"/>
        <v>2018 Q1</v>
      </c>
      <c r="B114" s="5">
        <v>23250</v>
      </c>
      <c r="C114" s="7">
        <f t="shared" si="9"/>
        <v>10.054060411015502</v>
      </c>
      <c r="D114" s="6">
        <v>5.9247500000000004</v>
      </c>
      <c r="E114" s="3">
        <v>-1.3008159249999981E-2</v>
      </c>
      <c r="F114" s="3">
        <v>67.159149538866899</v>
      </c>
      <c r="G114" s="3">
        <f t="shared" si="10"/>
        <v>4.2070651689199128</v>
      </c>
      <c r="H114" s="3">
        <v>217880</v>
      </c>
      <c r="I114" s="3">
        <f t="shared" si="11"/>
        <v>12.29169973149761</v>
      </c>
      <c r="J114" s="3">
        <v>23.3277251875</v>
      </c>
      <c r="K114" s="3">
        <v>83.677499999999995</v>
      </c>
      <c r="L114" s="3">
        <v>-0.58235514300000002</v>
      </c>
      <c r="M114" s="6">
        <v>-1.3008159E-2</v>
      </c>
      <c r="N114" s="3">
        <v>3.5625</v>
      </c>
      <c r="O114" s="3">
        <v>-0.34007364771537069</v>
      </c>
      <c r="P114" s="3">
        <v>91.175000000000011</v>
      </c>
      <c r="Q114" s="3">
        <f t="shared" si="12"/>
        <v>4.5127807366947437</v>
      </c>
      <c r="R114" s="7">
        <f t="shared" si="15"/>
        <v>4.5261269786476381</v>
      </c>
      <c r="S114" s="8">
        <f t="shared" si="13"/>
        <v>-1.3346241952894466E-2</v>
      </c>
      <c r="T114" s="9">
        <f t="shared" si="14"/>
        <v>1.7812217426520029E-4</v>
      </c>
    </row>
    <row r="115" spans="1:20" x14ac:dyDescent="0.35">
      <c r="A115" t="str">
        <f t="shared" si="8"/>
        <v>2018 Q2</v>
      </c>
      <c r="B115" s="5">
        <v>23500</v>
      </c>
      <c r="C115" s="7">
        <f t="shared" si="9"/>
        <v>10.064755700132251</v>
      </c>
      <c r="D115" s="6">
        <v>5.9595000000000002</v>
      </c>
      <c r="E115" s="3">
        <v>0.81039401350000007</v>
      </c>
      <c r="F115" s="3">
        <v>74.8900207039338</v>
      </c>
      <c r="G115" s="3">
        <f t="shared" si="10"/>
        <v>4.31602064671916</v>
      </c>
      <c r="H115" s="3">
        <v>224768</v>
      </c>
      <c r="I115" s="3">
        <f t="shared" si="11"/>
        <v>12.322824038114678</v>
      </c>
      <c r="J115" s="3">
        <v>23.274949695</v>
      </c>
      <c r="K115" s="3">
        <v>83.733000000000004</v>
      </c>
      <c r="L115" s="3">
        <v>-1.239492848</v>
      </c>
      <c r="M115" s="6">
        <v>0.810394014</v>
      </c>
      <c r="N115" s="3">
        <v>3.625</v>
      </c>
      <c r="O115" s="3">
        <v>-0.21855851704986021</v>
      </c>
      <c r="P115" s="3">
        <v>89.95</v>
      </c>
      <c r="Q115" s="3">
        <f t="shared" si="12"/>
        <v>4.4992539603965422</v>
      </c>
      <c r="R115" s="7">
        <f t="shared" si="15"/>
        <v>4.5127807366947437</v>
      </c>
      <c r="S115" s="8">
        <f t="shared" si="13"/>
        <v>-1.3526776298201426E-2</v>
      </c>
      <c r="T115" s="9">
        <f t="shared" si="14"/>
        <v>1.8297367702158388E-4</v>
      </c>
    </row>
    <row r="116" spans="1:20" x14ac:dyDescent="0.35">
      <c r="A116" t="str">
        <f t="shared" si="8"/>
        <v>2018 Q3</v>
      </c>
      <c r="B116" s="5">
        <v>23750</v>
      </c>
      <c r="C116" s="7">
        <f t="shared" si="9"/>
        <v>10.075337809462788</v>
      </c>
      <c r="D116" s="6">
        <v>5.9942500000000001</v>
      </c>
      <c r="E116" s="3">
        <v>1.6337961862499999</v>
      </c>
      <c r="F116" s="3">
        <v>76.081131752305694</v>
      </c>
      <c r="G116" s="3">
        <f t="shared" si="10"/>
        <v>4.3318002939454407</v>
      </c>
      <c r="H116" s="3">
        <v>231656</v>
      </c>
      <c r="I116" s="3">
        <f t="shared" si="11"/>
        <v>12.353008791653332</v>
      </c>
      <c r="J116" s="3">
        <v>23.2221742025</v>
      </c>
      <c r="K116" s="3">
        <v>83.788499999999999</v>
      </c>
      <c r="L116" s="3">
        <v>-1.8966305530000001</v>
      </c>
      <c r="M116" s="6">
        <v>1.6337961860000001</v>
      </c>
      <c r="N116" s="3">
        <v>3.6875</v>
      </c>
      <c r="O116" s="3">
        <v>-9.8460315652611208E-2</v>
      </c>
      <c r="P116" s="3">
        <v>88.724999999999994</v>
      </c>
      <c r="Q116" s="3">
        <f t="shared" si="12"/>
        <v>4.4855416985325602</v>
      </c>
      <c r="R116" s="7">
        <f t="shared" si="15"/>
        <v>4.4992539603965422</v>
      </c>
      <c r="S116" s="8">
        <f t="shared" si="13"/>
        <v>-1.3712261863982E-2</v>
      </c>
      <c r="T116" s="9">
        <f t="shared" si="14"/>
        <v>1.8802612542641512E-4</v>
      </c>
    </row>
    <row r="117" spans="1:20" x14ac:dyDescent="0.35">
      <c r="A117" t="str">
        <f t="shared" si="8"/>
        <v>2018 Q4</v>
      </c>
      <c r="B117" s="5">
        <v>24000</v>
      </c>
      <c r="C117" s="7">
        <f t="shared" si="9"/>
        <v>10.085809109330082</v>
      </c>
      <c r="D117" s="6">
        <v>6.0289999999999999</v>
      </c>
      <c r="E117" s="3">
        <v>2.4571983589999999</v>
      </c>
      <c r="F117" s="3">
        <v>68.320069954200406</v>
      </c>
      <c r="G117" s="3">
        <f t="shared" si="10"/>
        <v>4.2242035733995857</v>
      </c>
      <c r="H117" s="3">
        <v>238544</v>
      </c>
      <c r="I117" s="3">
        <f t="shared" si="11"/>
        <v>12.382309058668181</v>
      </c>
      <c r="J117" s="3">
        <v>23.169398709999999</v>
      </c>
      <c r="K117" s="3">
        <v>83.843999999999994</v>
      </c>
      <c r="L117" s="3">
        <v>-2.5537682579999998</v>
      </c>
      <c r="M117" s="6">
        <v>2.4571983589999999</v>
      </c>
      <c r="N117" s="3">
        <v>3.75</v>
      </c>
      <c r="O117" s="3">
        <v>2.021329725596455E-2</v>
      </c>
      <c r="P117" s="3">
        <v>87.5</v>
      </c>
      <c r="Q117" s="3">
        <f t="shared" si="12"/>
        <v>4.4716387933635691</v>
      </c>
      <c r="R117" s="7">
        <f t="shared" si="15"/>
        <v>4.4855416985325602</v>
      </c>
      <c r="S117" s="8">
        <f t="shared" si="13"/>
        <v>-1.3902905168991175E-2</v>
      </c>
      <c r="T117" s="9">
        <f t="shared" si="14"/>
        <v>1.9329077213796155E-4</v>
      </c>
    </row>
    <row r="118" spans="1:20" x14ac:dyDescent="0.35">
      <c r="A118" t="str">
        <f t="shared" si="8"/>
        <v>2019 Q1</v>
      </c>
      <c r="B118" s="5">
        <v>25250</v>
      </c>
      <c r="C118" s="7">
        <f t="shared" si="9"/>
        <v>10.136581434703507</v>
      </c>
      <c r="D118" s="6">
        <v>5.9307499999999997</v>
      </c>
      <c r="E118" s="3">
        <v>1.3195615167500001</v>
      </c>
      <c r="F118" s="3">
        <v>63.756895790200097</v>
      </c>
      <c r="G118" s="3">
        <f t="shared" si="10"/>
        <v>4.1550773474467038</v>
      </c>
      <c r="H118" s="3">
        <v>253251</v>
      </c>
      <c r="I118" s="3">
        <f t="shared" si="11"/>
        <v>12.442136370770459</v>
      </c>
      <c r="J118" s="3">
        <v>23.046246095000001</v>
      </c>
      <c r="K118" s="3">
        <v>83.899249999999995</v>
      </c>
      <c r="L118" s="3">
        <v>-2.02525154825</v>
      </c>
      <c r="M118" s="6">
        <v>1.3195615169999999</v>
      </c>
      <c r="N118" s="3">
        <v>3.8125</v>
      </c>
      <c r="O118" s="3">
        <v>-0.14652597909751819</v>
      </c>
      <c r="P118" s="3">
        <v>86.685000000000002</v>
      </c>
      <c r="Q118" s="3">
        <f t="shared" si="12"/>
        <v>4.4622808584378513</v>
      </c>
      <c r="R118" s="7">
        <f t="shared" si="15"/>
        <v>4.4716387933635691</v>
      </c>
      <c r="S118" s="8">
        <f t="shared" si="13"/>
        <v>-9.3579349257177924E-3</v>
      </c>
      <c r="T118" s="9">
        <f t="shared" si="14"/>
        <v>8.7570946073968871E-5</v>
      </c>
    </row>
    <row r="119" spans="1:20" x14ac:dyDescent="0.35">
      <c r="A119" t="str">
        <f t="shared" si="8"/>
        <v>2019 Q2</v>
      </c>
      <c r="B119" s="5">
        <v>26500</v>
      </c>
      <c r="C119" s="7">
        <f t="shared" si="9"/>
        <v>10.184900011974314</v>
      </c>
      <c r="D119" s="6">
        <v>5.8324999999999996</v>
      </c>
      <c r="E119" s="3">
        <v>0.1819246744999998</v>
      </c>
      <c r="F119" s="3">
        <v>68.357846508563895</v>
      </c>
      <c r="G119" s="3">
        <f t="shared" si="10"/>
        <v>4.2247563555359111</v>
      </c>
      <c r="H119" s="3">
        <v>267958</v>
      </c>
      <c r="I119" s="3">
        <f t="shared" si="11"/>
        <v>12.498585530793783</v>
      </c>
      <c r="J119" s="3">
        <v>22.923093479999999</v>
      </c>
      <c r="K119" s="3">
        <v>83.954499999999996</v>
      </c>
      <c r="L119" s="3">
        <v>-1.4967348385000001</v>
      </c>
      <c r="M119" s="6">
        <v>0.18192467500000001</v>
      </c>
      <c r="N119" s="3">
        <v>3.875</v>
      </c>
      <c r="O119" s="3">
        <v>-0.31424632485893139</v>
      </c>
      <c r="P119" s="3">
        <v>85.87</v>
      </c>
      <c r="Q119" s="3">
        <f t="shared" si="12"/>
        <v>4.452834524684393</v>
      </c>
      <c r="R119" s="7">
        <f t="shared" si="15"/>
        <v>4.4622808584378513</v>
      </c>
      <c r="S119" s="8">
        <f t="shared" si="13"/>
        <v>-9.4463337534582692E-3</v>
      </c>
      <c r="T119" s="9">
        <f t="shared" si="14"/>
        <v>8.9233221381724995E-5</v>
      </c>
    </row>
    <row r="120" spans="1:20" x14ac:dyDescent="0.35">
      <c r="A120" t="str">
        <f t="shared" si="8"/>
        <v>2019 Q3</v>
      </c>
      <c r="B120" s="5">
        <v>27750</v>
      </c>
      <c r="C120" s="7">
        <f t="shared" si="9"/>
        <v>10.230991119174581</v>
      </c>
      <c r="D120" s="6">
        <v>5.7342500000000003</v>
      </c>
      <c r="E120" s="3">
        <v>-0.95571216775000023</v>
      </c>
      <c r="F120" s="3">
        <v>62.123769370725903</v>
      </c>
      <c r="G120" s="3">
        <f t="shared" si="10"/>
        <v>4.1291286752986762</v>
      </c>
      <c r="H120" s="3">
        <v>282665</v>
      </c>
      <c r="I120" s="3">
        <f t="shared" si="11"/>
        <v>12.552017729862133</v>
      </c>
      <c r="J120" s="3">
        <v>22.799940865</v>
      </c>
      <c r="K120" s="3">
        <v>84.009749999999997</v>
      </c>
      <c r="L120" s="3">
        <v>-0.9682181287499998</v>
      </c>
      <c r="M120" s="6">
        <v>-0.95571216800000003</v>
      </c>
      <c r="N120" s="3">
        <v>3.9375</v>
      </c>
      <c r="O120" s="3">
        <v>-0.48295695491174928</v>
      </c>
      <c r="P120" s="3">
        <v>85.054999999999993</v>
      </c>
      <c r="Q120" s="3">
        <f t="shared" si="12"/>
        <v>4.4432981060615457</v>
      </c>
      <c r="R120" s="7">
        <f t="shared" si="15"/>
        <v>4.452834524684393</v>
      </c>
      <c r="S120" s="8">
        <f t="shared" si="13"/>
        <v>-9.5364186228472647E-3</v>
      </c>
      <c r="T120" s="9">
        <f t="shared" si="14"/>
        <v>9.0943280150188123E-5</v>
      </c>
    </row>
    <row r="121" spans="1:20" x14ac:dyDescent="0.35">
      <c r="A121" t="str">
        <f t="shared" si="8"/>
        <v>2019 Q4</v>
      </c>
      <c r="B121" s="5">
        <v>29000</v>
      </c>
      <c r="C121" s="7">
        <f t="shared" si="9"/>
        <v>10.275051108968611</v>
      </c>
      <c r="D121" s="6">
        <v>5.6360000000000001</v>
      </c>
      <c r="E121" s="3">
        <v>-2.0933490099999998</v>
      </c>
      <c r="F121" s="3">
        <v>62.555384277558197</v>
      </c>
      <c r="G121" s="3">
        <f t="shared" si="10"/>
        <v>4.1360523127855551</v>
      </c>
      <c r="H121" s="3">
        <v>297372</v>
      </c>
      <c r="I121" s="3">
        <f t="shared" si="11"/>
        <v>12.602739159281988</v>
      </c>
      <c r="J121" s="3">
        <v>22.676788250000001</v>
      </c>
      <c r="K121" s="3">
        <v>84.064999999999998</v>
      </c>
      <c r="L121" s="3">
        <v>-0.43970141899999998</v>
      </c>
      <c r="M121" s="6">
        <v>-2.0933490099999998</v>
      </c>
      <c r="N121" s="3">
        <v>4</v>
      </c>
      <c r="O121" s="3">
        <v>-0.65266698656844502</v>
      </c>
      <c r="P121" s="3">
        <v>84.24</v>
      </c>
      <c r="Q121" s="3">
        <f t="shared" si="12"/>
        <v>4.4336698678257198</v>
      </c>
      <c r="R121" s="7">
        <f t="shared" si="15"/>
        <v>4.4432981060615457</v>
      </c>
      <c r="S121" s="8">
        <f t="shared" si="13"/>
        <v>-9.6282382358259255E-3</v>
      </c>
      <c r="T121" s="9">
        <f t="shared" si="14"/>
        <v>9.2702971525820331E-5</v>
      </c>
    </row>
    <row r="122" spans="1:20" x14ac:dyDescent="0.35">
      <c r="A122" t="str">
        <f t="shared" si="8"/>
        <v>2020 Q1</v>
      </c>
      <c r="B122" s="5">
        <v>27875</v>
      </c>
      <c r="C122" s="7">
        <f t="shared" si="9"/>
        <v>10.235485508762419</v>
      </c>
      <c r="D122" s="6">
        <v>6.1420000000000003</v>
      </c>
      <c r="E122" s="3">
        <v>-0.70864499149999993</v>
      </c>
      <c r="F122" s="3">
        <v>51.178989459815497</v>
      </c>
      <c r="G122" s="3">
        <f t="shared" si="10"/>
        <v>3.9353290857109098</v>
      </c>
      <c r="H122" s="3">
        <v>330131.75</v>
      </c>
      <c r="I122" s="3">
        <f t="shared" si="11"/>
        <v>12.707247096190855</v>
      </c>
      <c r="J122" s="3">
        <v>23.850369740000001</v>
      </c>
      <c r="K122" s="3">
        <v>84.120499999999993</v>
      </c>
      <c r="L122" s="3">
        <v>0.87850856500000019</v>
      </c>
      <c r="M122" s="6">
        <v>-0.70864499199999997</v>
      </c>
      <c r="N122" s="3">
        <v>3.05</v>
      </c>
      <c r="O122" s="3">
        <v>-0.39889264113249362</v>
      </c>
      <c r="P122" s="3">
        <v>83.554999999999993</v>
      </c>
      <c r="Q122" s="3">
        <f t="shared" si="12"/>
        <v>4.4255050976553463</v>
      </c>
      <c r="R122" s="7">
        <f t="shared" si="15"/>
        <v>4.4336698678257198</v>
      </c>
      <c r="S122" s="8">
        <f t="shared" si="13"/>
        <v>-8.1647701703735365E-3</v>
      </c>
      <c r="T122" s="9">
        <f t="shared" si="14"/>
        <v>6.6663471935021507E-5</v>
      </c>
    </row>
    <row r="123" spans="1:20" x14ac:dyDescent="0.35">
      <c r="A123" t="str">
        <f t="shared" si="8"/>
        <v>2020 Q2</v>
      </c>
      <c r="B123" s="5">
        <v>26750</v>
      </c>
      <c r="C123" s="7">
        <f t="shared" si="9"/>
        <v>10.194289752324153</v>
      </c>
      <c r="D123" s="6">
        <v>6.6479999999999997</v>
      </c>
      <c r="E123" s="3">
        <v>0.67605902699999998</v>
      </c>
      <c r="F123" s="3">
        <v>33.377157287157303</v>
      </c>
      <c r="G123" s="3">
        <f t="shared" si="10"/>
        <v>3.5078717524489273</v>
      </c>
      <c r="H123" s="3">
        <v>362891.5</v>
      </c>
      <c r="I123" s="3">
        <f t="shared" si="11"/>
        <v>12.801859170496432</v>
      </c>
      <c r="J123" s="3">
        <v>25.023951230000002</v>
      </c>
      <c r="K123" s="3">
        <v>84.176000000000002</v>
      </c>
      <c r="L123" s="3">
        <v>2.1967185489999999</v>
      </c>
      <c r="M123" s="6">
        <v>0.67605902699999998</v>
      </c>
      <c r="N123" s="3">
        <v>2.2999999999999998</v>
      </c>
      <c r="O123" s="3">
        <v>-0.14750979656665969</v>
      </c>
      <c r="P123" s="3">
        <v>82.87</v>
      </c>
      <c r="Q123" s="3">
        <f t="shared" si="12"/>
        <v>4.4172731148609508</v>
      </c>
      <c r="R123" s="7">
        <f t="shared" si="15"/>
        <v>4.4255050976553463</v>
      </c>
      <c r="S123" s="8">
        <f t="shared" si="13"/>
        <v>-8.2319827943955204E-3</v>
      </c>
      <c r="T123" s="9">
        <f t="shared" si="14"/>
        <v>6.7765540727223887E-5</v>
      </c>
    </row>
    <row r="124" spans="1:20" x14ac:dyDescent="0.35">
      <c r="A124" t="str">
        <f t="shared" si="8"/>
        <v>2020 Q3</v>
      </c>
      <c r="B124" s="5">
        <v>25625</v>
      </c>
      <c r="C124" s="7">
        <f t="shared" si="9"/>
        <v>10.151323716440709</v>
      </c>
      <c r="D124" s="6">
        <v>7.1539999999999999</v>
      </c>
      <c r="E124" s="3">
        <v>2.0607630454999999</v>
      </c>
      <c r="F124" s="3">
        <v>43.4346329757199</v>
      </c>
      <c r="G124" s="3">
        <f t="shared" si="10"/>
        <v>3.7712571177100243</v>
      </c>
      <c r="H124" s="3">
        <v>395651.25</v>
      </c>
      <c r="I124" s="3">
        <f t="shared" si="11"/>
        <v>12.888288420390367</v>
      </c>
      <c r="J124" s="3">
        <v>26.197532720000002</v>
      </c>
      <c r="K124" s="3">
        <v>84.231500000000011</v>
      </c>
      <c r="L124" s="3">
        <v>3.514928533</v>
      </c>
      <c r="M124" s="6">
        <v>2.0607630459999999</v>
      </c>
      <c r="N124" s="3">
        <v>2.5</v>
      </c>
      <c r="O124" s="3">
        <v>0.1015467741104103</v>
      </c>
      <c r="P124" s="3">
        <v>82.185000000000002</v>
      </c>
      <c r="Q124" s="3">
        <f t="shared" si="12"/>
        <v>4.4089728036584885</v>
      </c>
      <c r="R124" s="7">
        <f t="shared" si="15"/>
        <v>4.4172731148609508</v>
      </c>
      <c r="S124" s="8">
        <f t="shared" si="13"/>
        <v>-8.3003112024622183E-3</v>
      </c>
      <c r="T124" s="9">
        <f t="shared" si="14"/>
        <v>6.8895166057719791E-5</v>
      </c>
    </row>
    <row r="125" spans="1:20" x14ac:dyDescent="0.35">
      <c r="A125" t="str">
        <f t="shared" si="8"/>
        <v>2020 Q4</v>
      </c>
      <c r="B125" s="5">
        <v>24500</v>
      </c>
      <c r="C125" s="7">
        <f t="shared" si="9"/>
        <v>10.106428396532818</v>
      </c>
      <c r="D125" s="6">
        <v>7.66</v>
      </c>
      <c r="E125" s="3">
        <v>3.4454670639999998</v>
      </c>
      <c r="F125" s="3">
        <v>45.344591567852397</v>
      </c>
      <c r="G125" s="3">
        <f t="shared" si="10"/>
        <v>3.8142909096443312</v>
      </c>
      <c r="H125" s="3">
        <v>428411</v>
      </c>
      <c r="I125" s="3">
        <f t="shared" si="11"/>
        <v>12.967838294163526</v>
      </c>
      <c r="J125" s="3">
        <v>27.371114210000002</v>
      </c>
      <c r="K125" s="3">
        <v>84.287000000000006</v>
      </c>
      <c r="L125" s="3">
        <v>4.8331385170000001</v>
      </c>
      <c r="M125" s="6">
        <v>3.4454670639999998</v>
      </c>
      <c r="N125" s="3">
        <v>2.7</v>
      </c>
      <c r="O125" s="3">
        <v>0.34834018406359268</v>
      </c>
      <c r="P125" s="3">
        <v>81.5</v>
      </c>
      <c r="Q125" s="3">
        <f t="shared" si="12"/>
        <v>4.4006030202468169</v>
      </c>
      <c r="R125" s="7">
        <f t="shared" si="15"/>
        <v>4.4089728036584885</v>
      </c>
      <c r="S125" s="8">
        <f t="shared" si="13"/>
        <v>-8.3697834116716052E-3</v>
      </c>
      <c r="T125" s="9">
        <f t="shared" si="14"/>
        <v>7.0053274358293179E-5</v>
      </c>
    </row>
    <row r="126" spans="1:20" x14ac:dyDescent="0.35">
      <c r="A126" t="str">
        <f t="shared" si="8"/>
        <v>2021 Q1</v>
      </c>
      <c r="B126" s="5">
        <v>26625</v>
      </c>
      <c r="C126" s="7">
        <f t="shared" si="9"/>
        <v>10.189605903011726</v>
      </c>
      <c r="D126" s="6">
        <v>7.4002499999999998</v>
      </c>
      <c r="E126" s="3">
        <v>3.3499227702500001</v>
      </c>
      <c r="F126" s="3">
        <v>61.127782953761198</v>
      </c>
      <c r="G126" s="3">
        <f t="shared" si="10"/>
        <v>4.1129664756545159</v>
      </c>
      <c r="H126" s="3">
        <v>463522.25</v>
      </c>
      <c r="I126" s="3">
        <f t="shared" si="11"/>
        <v>13.046609667150872</v>
      </c>
      <c r="J126" s="3">
        <v>25.946731530000001</v>
      </c>
      <c r="K126" s="3">
        <v>84.342250000000007</v>
      </c>
      <c r="L126" s="3">
        <v>3.008713234</v>
      </c>
      <c r="M126" s="6">
        <v>4.84992277</v>
      </c>
      <c r="N126" s="3">
        <v>2.9</v>
      </c>
      <c r="O126" s="3">
        <v>0.45559687874347332</v>
      </c>
      <c r="P126" s="3">
        <v>82.18</v>
      </c>
      <c r="Q126" s="3">
        <f t="shared" si="12"/>
        <v>4.4089119634552638</v>
      </c>
      <c r="R126" s="7">
        <f t="shared" si="15"/>
        <v>4.4006030202468169</v>
      </c>
      <c r="S126" s="8">
        <f t="shared" si="13"/>
        <v>8.3089432084468839E-3</v>
      </c>
      <c r="T126" s="9">
        <f t="shared" si="14"/>
        <v>6.9038537241195594E-5</v>
      </c>
    </row>
    <row r="127" spans="1:20" x14ac:dyDescent="0.35">
      <c r="A127" t="str">
        <f t="shared" si="8"/>
        <v>2021 Q2</v>
      </c>
      <c r="B127" s="5">
        <v>28750</v>
      </c>
      <c r="C127" s="7">
        <f t="shared" si="9"/>
        <v>10.266393046225497</v>
      </c>
      <c r="D127" s="6">
        <v>7.1405000000000003</v>
      </c>
      <c r="E127" s="3">
        <v>3.2543784764999999</v>
      </c>
      <c r="F127" s="3">
        <v>69.139927849927901</v>
      </c>
      <c r="G127" s="3">
        <f t="shared" si="10"/>
        <v>4.2361323909570343</v>
      </c>
      <c r="H127" s="3">
        <v>498633.5</v>
      </c>
      <c r="I127" s="3">
        <f t="shared" si="11"/>
        <v>13.119626635941328</v>
      </c>
      <c r="J127" s="3">
        <v>24.52234885</v>
      </c>
      <c r="K127" s="3">
        <v>84.397500000000008</v>
      </c>
      <c r="L127" s="3">
        <v>1.1842879509999999</v>
      </c>
      <c r="M127" s="6">
        <v>6.2543784770000004</v>
      </c>
      <c r="N127" s="3">
        <v>3.1</v>
      </c>
      <c r="O127" s="3">
        <v>0.56282445013860083</v>
      </c>
      <c r="P127" s="3">
        <v>82.86</v>
      </c>
      <c r="Q127" s="3">
        <f t="shared" si="12"/>
        <v>4.4171524366492561</v>
      </c>
      <c r="R127" s="7">
        <f t="shared" si="15"/>
        <v>4.4089119634552638</v>
      </c>
      <c r="S127" s="8">
        <f t="shared" si="13"/>
        <v>8.2404731939922371E-3</v>
      </c>
      <c r="T127" s="9">
        <f t="shared" si="14"/>
        <v>6.790539846090462E-5</v>
      </c>
    </row>
    <row r="128" spans="1:20" x14ac:dyDescent="0.35">
      <c r="A128" t="str">
        <f t="shared" si="8"/>
        <v>2021 Q3</v>
      </c>
      <c r="B128" s="5">
        <v>30875</v>
      </c>
      <c r="C128" s="7">
        <f t="shared" si="9"/>
        <v>10.337702073930279</v>
      </c>
      <c r="D128" s="6">
        <v>6.8807499999999999</v>
      </c>
      <c r="E128" s="3">
        <v>3.1588341827500002</v>
      </c>
      <c r="F128" s="3">
        <v>73.2469696969697</v>
      </c>
      <c r="G128" s="3">
        <f t="shared" si="10"/>
        <v>4.2938368777167968</v>
      </c>
      <c r="H128" s="3">
        <v>533744.75</v>
      </c>
      <c r="I128" s="3">
        <f t="shared" si="11"/>
        <v>13.187673007411023</v>
      </c>
      <c r="J128" s="3">
        <v>23.097966169999999</v>
      </c>
      <c r="K128" s="3">
        <v>84.452749999999995</v>
      </c>
      <c r="L128" s="3">
        <v>-0.64013733200000011</v>
      </c>
      <c r="M128" s="6">
        <v>7.6588341829999997</v>
      </c>
      <c r="N128" s="3">
        <v>3.3</v>
      </c>
      <c r="O128" s="3">
        <v>0.670039644174239</v>
      </c>
      <c r="P128" s="3">
        <v>83.539999999999992</v>
      </c>
      <c r="Q128" s="3">
        <f t="shared" si="12"/>
        <v>4.4253255590690292</v>
      </c>
      <c r="R128" s="7">
        <f t="shared" si="15"/>
        <v>4.4171524366492561</v>
      </c>
      <c r="S128" s="8">
        <f t="shared" si="13"/>
        <v>8.1731224197731933E-3</v>
      </c>
      <c r="T128" s="9">
        <f t="shared" si="14"/>
        <v>6.6799930088599219E-5</v>
      </c>
    </row>
    <row r="129" spans="1:20" x14ac:dyDescent="0.35">
      <c r="A129" t="str">
        <f t="shared" si="8"/>
        <v>2021 Q4</v>
      </c>
      <c r="B129" s="5">
        <v>33000</v>
      </c>
      <c r="C129" s="7">
        <f t="shared" si="9"/>
        <v>10.404262840448617</v>
      </c>
      <c r="D129" s="6">
        <v>6.6210000000000004</v>
      </c>
      <c r="E129" s="3">
        <v>3.063289889</v>
      </c>
      <c r="F129" s="3">
        <v>79.811317836752593</v>
      </c>
      <c r="G129" s="3">
        <f t="shared" si="10"/>
        <v>4.3796653219274182</v>
      </c>
      <c r="H129" s="3">
        <v>568856</v>
      </c>
      <c r="I129" s="3">
        <f t="shared" si="11"/>
        <v>13.251382605508264</v>
      </c>
      <c r="J129" s="3">
        <v>21.673583489999999</v>
      </c>
      <c r="K129" s="3">
        <v>84.507999999999996</v>
      </c>
      <c r="L129" s="3">
        <v>-2.4645626150000002</v>
      </c>
      <c r="M129" s="6">
        <v>9.063289889</v>
      </c>
      <c r="N129" s="3">
        <v>3.5</v>
      </c>
      <c r="O129" s="3">
        <v>0.77725920587495656</v>
      </c>
      <c r="P129" s="3">
        <v>84.22</v>
      </c>
      <c r="Q129" s="3">
        <f t="shared" si="12"/>
        <v>4.433432422733782</v>
      </c>
      <c r="R129" s="7">
        <f t="shared" si="15"/>
        <v>4.4253255590690292</v>
      </c>
      <c r="S129" s="8">
        <f t="shared" si="13"/>
        <v>8.1068636647527725E-3</v>
      </c>
      <c r="T129" s="9">
        <f t="shared" si="14"/>
        <v>6.5721238478888753E-5</v>
      </c>
    </row>
    <row r="130" spans="1:20" x14ac:dyDescent="0.35">
      <c r="A130" t="str">
        <f t="shared" si="8"/>
        <v>2022 Q1</v>
      </c>
      <c r="B130" s="5">
        <v>34500</v>
      </c>
      <c r="C130" s="7">
        <f t="shared" si="9"/>
        <v>10.448714603019452</v>
      </c>
      <c r="D130" s="6">
        <v>6.3630000000000004</v>
      </c>
      <c r="E130" s="3">
        <v>2.9159858464999999</v>
      </c>
      <c r="F130" s="3">
        <v>97.443126984127005</v>
      </c>
      <c r="G130" s="3">
        <f t="shared" si="10"/>
        <v>4.5792688948272833</v>
      </c>
      <c r="H130" s="3">
        <v>598600.25</v>
      </c>
      <c r="I130" s="3">
        <f t="shared" si="11"/>
        <v>13.302349292041811</v>
      </c>
      <c r="J130" s="3">
        <v>21.039960432499999</v>
      </c>
      <c r="K130" s="3">
        <v>84.563249999999996</v>
      </c>
      <c r="L130" s="3">
        <v>-0.74369197500000017</v>
      </c>
      <c r="M130" s="6">
        <v>9.415985847</v>
      </c>
      <c r="N130" s="3">
        <v>3.7</v>
      </c>
      <c r="O130" s="3">
        <v>0.78586690893544808</v>
      </c>
      <c r="P130" s="3">
        <v>85.302499999999995</v>
      </c>
      <c r="Q130" s="3">
        <f t="shared" si="12"/>
        <v>4.4462037623917166</v>
      </c>
      <c r="R130" s="7">
        <f t="shared" si="15"/>
        <v>4.433432422733782</v>
      </c>
      <c r="S130" s="8">
        <f t="shared" si="13"/>
        <v>1.2771339657934533E-2</v>
      </c>
      <c r="T130" s="9">
        <f t="shared" si="14"/>
        <v>1.6310711665833136E-4</v>
      </c>
    </row>
    <row r="131" spans="1:20" x14ac:dyDescent="0.35">
      <c r="A131" t="str">
        <f t="shared" ref="A131:A141" si="16">TEXT(DATE(1990,1+(ROW(A130)-1)*3,1),"yyyy") &amp; " Q" &amp; ROUNDUP(MONTH(DATE(1990,1+(ROW(A130)-1)*3,1))/3,0)</f>
        <v>2022 Q2</v>
      </c>
      <c r="B131" s="5">
        <v>36000</v>
      </c>
      <c r="C131" s="7">
        <f t="shared" ref="C131:C141" si="17">LN(B131)</f>
        <v>10.491274217438248</v>
      </c>
      <c r="D131" s="6">
        <v>6.1050000000000004</v>
      </c>
      <c r="E131" s="3">
        <v>2.7686818039999999</v>
      </c>
      <c r="F131" s="3">
        <v>111.987359307359</v>
      </c>
      <c r="G131" s="3">
        <f t="shared" ref="G131:G141" si="18">LN(F131)</f>
        <v>4.7183860015983985</v>
      </c>
      <c r="H131" s="3">
        <v>628344.5</v>
      </c>
      <c r="I131" s="3">
        <f t="shared" ref="I131:I141" si="19">LN(H131)</f>
        <v>13.35084386192151</v>
      </c>
      <c r="J131" s="3">
        <v>20.406337375</v>
      </c>
      <c r="K131" s="3">
        <v>84.618499999999997</v>
      </c>
      <c r="L131" s="3">
        <v>0.97717866499999984</v>
      </c>
      <c r="M131" s="6">
        <v>9.7686818039999999</v>
      </c>
      <c r="N131" s="3">
        <v>3.9</v>
      </c>
      <c r="O131" s="3">
        <v>0.79374200179603382</v>
      </c>
      <c r="P131" s="3">
        <v>86.384999999999991</v>
      </c>
      <c r="Q131" s="3">
        <f t="shared" ref="Q131:Q141" si="20">LN(P131)</f>
        <v>4.4588140496267457</v>
      </c>
      <c r="R131" s="7">
        <f t="shared" si="15"/>
        <v>4.4462037623917166</v>
      </c>
      <c r="S131" s="8">
        <f t="shared" ref="S131:S141" si="21">Q131-R131</f>
        <v>1.2610287235029105E-2</v>
      </c>
      <c r="T131" s="9">
        <f t="shared" ref="T131:T141" si="22">S131^2</f>
        <v>1.59019344149938E-4</v>
      </c>
    </row>
    <row r="132" spans="1:20" x14ac:dyDescent="0.35">
      <c r="A132" t="str">
        <f t="shared" si="16"/>
        <v>2022 Q3</v>
      </c>
      <c r="B132" s="5">
        <v>37500</v>
      </c>
      <c r="C132" s="7">
        <f t="shared" si="17"/>
        <v>10.532096211958502</v>
      </c>
      <c r="D132" s="6">
        <v>5.8470000000000004</v>
      </c>
      <c r="E132" s="3">
        <v>2.6213777614999998</v>
      </c>
      <c r="F132" s="3">
        <v>97.834694146433307</v>
      </c>
      <c r="G132" s="3">
        <f t="shared" si="18"/>
        <v>4.5832792600068828</v>
      </c>
      <c r="H132" s="3">
        <v>658088.75</v>
      </c>
      <c r="I132" s="3">
        <f t="shared" si="19"/>
        <v>13.397095079631631</v>
      </c>
      <c r="J132" s="3">
        <v>19.7727143175</v>
      </c>
      <c r="K132" s="3">
        <v>84.673749999999998</v>
      </c>
      <c r="L132" s="3">
        <v>2.6980493050000001</v>
      </c>
      <c r="M132" s="6">
        <v>10.12137776</v>
      </c>
      <c r="N132" s="3">
        <v>4.0999999999999996</v>
      </c>
      <c r="O132" s="3">
        <v>0.80090657696686929</v>
      </c>
      <c r="P132" s="3">
        <v>87.467500000000001</v>
      </c>
      <c r="Q132" s="3">
        <f t="shared" si="20"/>
        <v>4.4712672957954629</v>
      </c>
      <c r="R132" s="7">
        <f t="shared" ref="R132:R141" si="23">LN(P131)</f>
        <v>4.4588140496267457</v>
      </c>
      <c r="S132" s="8">
        <f t="shared" si="21"/>
        <v>1.2453246168717236E-2</v>
      </c>
      <c r="T132" s="9">
        <f t="shared" si="22"/>
        <v>1.5508334013867052E-4</v>
      </c>
    </row>
    <row r="133" spans="1:20" x14ac:dyDescent="0.35">
      <c r="A133" t="str">
        <f t="shared" si="16"/>
        <v>2022 Q4</v>
      </c>
      <c r="B133" s="5">
        <v>39000</v>
      </c>
      <c r="C133" s="7">
        <f t="shared" si="17"/>
        <v>10.571316925111784</v>
      </c>
      <c r="D133" s="6">
        <v>5.5890000000000004</v>
      </c>
      <c r="E133" s="3">
        <v>2.4740737190000002</v>
      </c>
      <c r="F133" s="3">
        <v>88.720129870129895</v>
      </c>
      <c r="G133" s="3">
        <f t="shared" si="18"/>
        <v>4.4854868068612603</v>
      </c>
      <c r="H133" s="3">
        <v>687833</v>
      </c>
      <c r="I133" s="3">
        <f t="shared" si="19"/>
        <v>13.441301354893026</v>
      </c>
      <c r="J133" s="3">
        <v>19.139091260000001</v>
      </c>
      <c r="K133" s="3">
        <v>84.728999999999999</v>
      </c>
      <c r="L133" s="3">
        <v>4.4189199449999998</v>
      </c>
      <c r="M133" s="6">
        <v>10.47407372</v>
      </c>
      <c r="N133" s="3">
        <v>4.3</v>
      </c>
      <c r="O133" s="3">
        <v>0.80738179590758019</v>
      </c>
      <c r="P133" s="3">
        <v>88.55</v>
      </c>
      <c r="Q133" s="3">
        <f t="shared" si="20"/>
        <v>4.4835673642288425</v>
      </c>
      <c r="R133" s="7">
        <f t="shared" si="23"/>
        <v>4.4712672957954629</v>
      </c>
      <c r="S133" s="8">
        <f t="shared" si="21"/>
        <v>1.2300068433379607E-2</v>
      </c>
      <c r="T133" s="9">
        <f t="shared" si="22"/>
        <v>1.5129168346582147E-4</v>
      </c>
    </row>
    <row r="134" spans="1:20" x14ac:dyDescent="0.35">
      <c r="A134" t="str">
        <f t="shared" si="16"/>
        <v>2023 Q1</v>
      </c>
      <c r="B134" s="5">
        <v>38250</v>
      </c>
      <c r="C134" s="7">
        <f t="shared" si="17"/>
        <v>10.551898839254681</v>
      </c>
      <c r="D134" s="6">
        <v>5.1937499999999996</v>
      </c>
      <c r="E134" s="3">
        <v>2.4373265852500001</v>
      </c>
      <c r="F134" s="3">
        <v>82.323613306982907</v>
      </c>
      <c r="G134" s="3">
        <f t="shared" si="18"/>
        <v>4.4106579839903839</v>
      </c>
      <c r="H134" s="3">
        <v>707692.25</v>
      </c>
      <c r="I134" s="3">
        <f t="shared" si="19"/>
        <v>13.469764603035989</v>
      </c>
      <c r="J134" s="3">
        <v>19.587745555000001</v>
      </c>
      <c r="K134" s="3">
        <v>84.78425</v>
      </c>
      <c r="L134" s="3">
        <v>4.4737438904999998</v>
      </c>
      <c r="M134" s="6">
        <v>8.9373265849999992</v>
      </c>
      <c r="N134" s="3">
        <v>4.4249999999999998</v>
      </c>
      <c r="O134" s="3">
        <v>0.89312053858610452</v>
      </c>
      <c r="P134" s="3">
        <v>90.775000000000006</v>
      </c>
      <c r="Q134" s="3">
        <f t="shared" si="20"/>
        <v>4.5083839173003994</v>
      </c>
      <c r="R134" s="7">
        <f t="shared" si="23"/>
        <v>4.4835673642288425</v>
      </c>
      <c r="S134" s="8">
        <f t="shared" si="21"/>
        <v>2.4816553071556946E-2</v>
      </c>
      <c r="T134" s="9">
        <f t="shared" si="22"/>
        <v>6.1586130635340249E-4</v>
      </c>
    </row>
    <row r="135" spans="1:20" x14ac:dyDescent="0.35">
      <c r="A135" t="str">
        <f t="shared" si="16"/>
        <v>2023 Q2</v>
      </c>
      <c r="B135" s="5">
        <v>37500</v>
      </c>
      <c r="C135" s="7">
        <f t="shared" si="17"/>
        <v>10.532096211958502</v>
      </c>
      <c r="D135" s="6">
        <v>4.7984999999999998</v>
      </c>
      <c r="E135" s="3">
        <v>2.4005794515000001</v>
      </c>
      <c r="F135" s="3">
        <v>78.086130434782604</v>
      </c>
      <c r="G135" s="3">
        <f t="shared" si="18"/>
        <v>4.3578124538124481</v>
      </c>
      <c r="H135" s="3">
        <v>727551.5</v>
      </c>
      <c r="I135" s="3">
        <f t="shared" si="19"/>
        <v>13.497440065900271</v>
      </c>
      <c r="J135" s="3">
        <v>20.036399849999999</v>
      </c>
      <c r="K135" s="3">
        <v>84.839500000000001</v>
      </c>
      <c r="L135" s="3">
        <v>4.5285678360000006</v>
      </c>
      <c r="M135" s="6">
        <v>7.4005794519999997</v>
      </c>
      <c r="N135" s="3">
        <v>4.55</v>
      </c>
      <c r="O135" s="3">
        <v>0.97546170521192288</v>
      </c>
      <c r="P135" s="3">
        <v>93</v>
      </c>
      <c r="Q135" s="3">
        <f t="shared" si="20"/>
        <v>4.5325994931532563</v>
      </c>
      <c r="R135" s="7">
        <f t="shared" si="23"/>
        <v>4.5083839173003994</v>
      </c>
      <c r="S135" s="8">
        <f t="shared" si="21"/>
        <v>2.421557585285683E-2</v>
      </c>
      <c r="T135" s="9">
        <f t="shared" si="22"/>
        <v>5.8639411388546276E-4</v>
      </c>
    </row>
    <row r="136" spans="1:20" x14ac:dyDescent="0.35">
      <c r="A136" t="str">
        <f t="shared" si="16"/>
        <v>2023 Q3</v>
      </c>
      <c r="B136" s="5">
        <v>36750</v>
      </c>
      <c r="C136" s="7">
        <f t="shared" si="17"/>
        <v>10.511893504640982</v>
      </c>
      <c r="D136" s="6">
        <v>4.4032499999999999</v>
      </c>
      <c r="E136" s="3">
        <v>2.36383231775</v>
      </c>
      <c r="F136" s="3">
        <v>85.983547273982097</v>
      </c>
      <c r="G136" s="3">
        <f t="shared" si="18"/>
        <v>4.4541559671836186</v>
      </c>
      <c r="H136" s="3">
        <v>747410.75</v>
      </c>
      <c r="I136" s="3">
        <f t="shared" si="19"/>
        <v>13.52437017912516</v>
      </c>
      <c r="J136" s="3">
        <v>20.485054144999999</v>
      </c>
      <c r="K136" s="3">
        <v>84.894750000000002</v>
      </c>
      <c r="L136" s="3">
        <v>4.5833917814999996</v>
      </c>
      <c r="M136" s="6">
        <v>5.863832318</v>
      </c>
      <c r="N136" s="3">
        <v>4.6749999999999998</v>
      </c>
      <c r="O136" s="3">
        <v>1.054595661687084</v>
      </c>
      <c r="P136" s="3">
        <v>95.224999999999994</v>
      </c>
      <c r="Q136" s="3">
        <f t="shared" si="20"/>
        <v>4.5562425123646673</v>
      </c>
      <c r="R136" s="7">
        <f t="shared" si="23"/>
        <v>4.5325994931532563</v>
      </c>
      <c r="S136" s="8">
        <f t="shared" si="21"/>
        <v>2.3643019211410987E-2</v>
      </c>
      <c r="T136" s="9">
        <f t="shared" si="22"/>
        <v>5.5899235743114904E-4</v>
      </c>
    </row>
    <row r="137" spans="1:20" x14ac:dyDescent="0.35">
      <c r="A137" t="str">
        <f t="shared" si="16"/>
        <v>2023 Q4</v>
      </c>
      <c r="B137" s="5">
        <v>36000</v>
      </c>
      <c r="C137" s="7">
        <f t="shared" si="17"/>
        <v>10.491274217438248</v>
      </c>
      <c r="D137" s="6">
        <v>4.008</v>
      </c>
      <c r="E137" s="3">
        <v>2.327085184</v>
      </c>
      <c r="F137" s="3">
        <v>82.891681096681097</v>
      </c>
      <c r="G137" s="3">
        <f t="shared" si="18"/>
        <v>4.4175347084531644</v>
      </c>
      <c r="H137" s="3">
        <v>767270</v>
      </c>
      <c r="I137" s="3">
        <f t="shared" si="19"/>
        <v>13.550594039265082</v>
      </c>
      <c r="J137" s="3">
        <v>20.93370844</v>
      </c>
      <c r="K137" s="3">
        <v>84.95</v>
      </c>
      <c r="L137" s="3">
        <v>4.6382157270000004</v>
      </c>
      <c r="M137" s="6">
        <v>4.3270851840000004</v>
      </c>
      <c r="N137" s="3">
        <v>4.8</v>
      </c>
      <c r="O137" s="3">
        <v>1.1306984189304801</v>
      </c>
      <c r="P137" s="3">
        <v>97.45</v>
      </c>
      <c r="Q137" s="3">
        <f t="shared" si="20"/>
        <v>4.5793394259535702</v>
      </c>
      <c r="R137" s="7">
        <f t="shared" si="23"/>
        <v>4.5562425123646673</v>
      </c>
      <c r="S137" s="8">
        <f t="shared" si="21"/>
        <v>2.3096913588902979E-2</v>
      </c>
      <c r="T137" s="9">
        <f t="shared" si="22"/>
        <v>5.3346741733325111E-4</v>
      </c>
    </row>
    <row r="138" spans="1:20" x14ac:dyDescent="0.35">
      <c r="A138" t="str">
        <f t="shared" si="16"/>
        <v>2024 Q1</v>
      </c>
      <c r="B138" s="5">
        <v>35750</v>
      </c>
      <c r="C138" s="7">
        <f t="shared" si="17"/>
        <v>10.484305548122153</v>
      </c>
      <c r="D138" s="6">
        <v>3.98</v>
      </c>
      <c r="E138" s="3">
        <v>2.1672941689999998</v>
      </c>
      <c r="F138" s="3">
        <v>81.955714285714294</v>
      </c>
      <c r="G138" s="3">
        <f t="shared" si="18"/>
        <v>4.406179031687679</v>
      </c>
      <c r="H138" s="3">
        <v>796272.25</v>
      </c>
      <c r="I138" s="3">
        <f t="shared" si="19"/>
        <v>13.587696428963184</v>
      </c>
      <c r="J138" s="3">
        <v>21.040688467500001</v>
      </c>
      <c r="K138" s="3">
        <v>85.005250000000004</v>
      </c>
      <c r="L138" s="3">
        <v>4.636462377</v>
      </c>
      <c r="M138" s="6">
        <v>3.6672941689999998</v>
      </c>
      <c r="N138" s="3">
        <v>4.9249999999999998</v>
      </c>
      <c r="O138" s="3">
        <v>1.050390834912323</v>
      </c>
      <c r="P138" s="3">
        <v>99.212500000000006</v>
      </c>
      <c r="Q138" s="3">
        <f t="shared" si="20"/>
        <v>4.5972640144169938</v>
      </c>
      <c r="R138" s="7">
        <f t="shared" si="23"/>
        <v>4.5793394259535702</v>
      </c>
      <c r="S138" s="8">
        <f t="shared" si="21"/>
        <v>1.7924588463423596E-2</v>
      </c>
      <c r="T138" s="9">
        <f t="shared" si="22"/>
        <v>3.2129087158309829E-4</v>
      </c>
    </row>
    <row r="139" spans="1:20" x14ac:dyDescent="0.35">
      <c r="A139" t="str">
        <f t="shared" si="16"/>
        <v>2024 Q2</v>
      </c>
      <c r="B139" s="5">
        <v>35500</v>
      </c>
      <c r="C139" s="7">
        <f t="shared" si="17"/>
        <v>10.477287975463508</v>
      </c>
      <c r="D139" s="6">
        <v>3.952</v>
      </c>
      <c r="E139" s="3">
        <v>2.0075031540000001</v>
      </c>
      <c r="F139" s="3">
        <v>84.9819861660079</v>
      </c>
      <c r="G139" s="3">
        <f t="shared" si="18"/>
        <v>4.4424393065717886</v>
      </c>
      <c r="H139" s="3">
        <v>825274.5</v>
      </c>
      <c r="I139" s="3">
        <f t="shared" si="19"/>
        <v>13.623471337248102</v>
      </c>
      <c r="J139" s="3">
        <v>21.147668495000001</v>
      </c>
      <c r="K139" s="3">
        <v>85.060500000000005</v>
      </c>
      <c r="L139" s="3">
        <v>4.6347090270000004</v>
      </c>
      <c r="M139" s="6">
        <v>3.0075031540000001</v>
      </c>
      <c r="N139" s="3">
        <v>5.05</v>
      </c>
      <c r="O139" s="3">
        <v>0.97226042354471298</v>
      </c>
      <c r="P139" s="3">
        <v>100.97499999999999</v>
      </c>
      <c r="Q139" s="3">
        <f t="shared" si="20"/>
        <v>4.6148729614494766</v>
      </c>
      <c r="R139" s="7">
        <f t="shared" si="23"/>
        <v>4.5972640144169938</v>
      </c>
      <c r="S139" s="8">
        <f t="shared" si="21"/>
        <v>1.7608947032482725E-2</v>
      </c>
      <c r="T139" s="9">
        <f t="shared" si="22"/>
        <v>3.1007501559278215E-4</v>
      </c>
    </row>
    <row r="140" spans="1:20" x14ac:dyDescent="0.35">
      <c r="A140" t="str">
        <f t="shared" si="16"/>
        <v>2024 Q3</v>
      </c>
      <c r="B140" s="5">
        <v>35250</v>
      </c>
      <c r="C140" s="7">
        <f t="shared" si="17"/>
        <v>10.470220808240414</v>
      </c>
      <c r="D140" s="6">
        <v>3.9239999999999999</v>
      </c>
      <c r="E140" s="3">
        <v>1.847712139</v>
      </c>
      <c r="F140" s="3">
        <v>78.708317021143102</v>
      </c>
      <c r="G140" s="3">
        <f t="shared" si="18"/>
        <v>4.3657488299049634</v>
      </c>
      <c r="H140" s="3">
        <v>854276.75</v>
      </c>
      <c r="I140" s="3">
        <f t="shared" si="19"/>
        <v>13.658010483505409</v>
      </c>
      <c r="J140" s="3">
        <v>21.254648522499998</v>
      </c>
      <c r="K140" s="3">
        <v>85.115750000000006</v>
      </c>
      <c r="L140" s="3">
        <v>4.632955677</v>
      </c>
      <c r="M140" s="6">
        <v>2.347712139</v>
      </c>
      <c r="N140" s="3">
        <v>5.1749999999999998</v>
      </c>
      <c r="O140" s="3">
        <v>0.89617019355084093</v>
      </c>
      <c r="P140" s="3">
        <v>102.7375</v>
      </c>
      <c r="Q140" s="3">
        <f t="shared" si="20"/>
        <v>4.6321771914746188</v>
      </c>
      <c r="R140" s="7">
        <f t="shared" si="23"/>
        <v>4.6148729614494766</v>
      </c>
      <c r="S140" s="8">
        <f t="shared" si="21"/>
        <v>1.7304230025142253E-2</v>
      </c>
      <c r="T140" s="9">
        <f t="shared" si="22"/>
        <v>2.9943637676303465E-4</v>
      </c>
    </row>
    <row r="141" spans="1:20" x14ac:dyDescent="0.35">
      <c r="A141" t="str">
        <f t="shared" si="16"/>
        <v>2024 Q4</v>
      </c>
      <c r="B141" s="5">
        <v>35057</v>
      </c>
      <c r="C141" s="7">
        <f t="shared" si="17"/>
        <v>10.464730587215707</v>
      </c>
      <c r="D141" s="6">
        <v>3.8959999999999999</v>
      </c>
      <c r="E141" s="3">
        <v>1.6879211240000001</v>
      </c>
      <c r="F141" s="3">
        <v>74.000940146809697</v>
      </c>
      <c r="G141" s="3">
        <f t="shared" si="18"/>
        <v>4.3040777978100833</v>
      </c>
      <c r="H141" s="3">
        <v>883279</v>
      </c>
      <c r="I141" s="3">
        <f t="shared" si="19"/>
        <v>13.69139639796855</v>
      </c>
      <c r="J141" s="3">
        <v>21.361628549999999</v>
      </c>
      <c r="K141" s="3">
        <v>85.171000000000006</v>
      </c>
      <c r="L141" s="3">
        <v>4.6312023269999996</v>
      </c>
      <c r="M141" s="6">
        <v>1.6879211240000001</v>
      </c>
      <c r="N141" s="3">
        <v>5.3</v>
      </c>
      <c r="O141" s="3">
        <v>0.8219943170660009</v>
      </c>
      <c r="P141" s="3">
        <v>104.5</v>
      </c>
      <c r="Q141" s="3">
        <f t="shared" si="20"/>
        <v>4.6491870714048655</v>
      </c>
      <c r="R141" s="7">
        <f t="shared" si="23"/>
        <v>4.6321771914746188</v>
      </c>
      <c r="S141" s="8">
        <f t="shared" si="21"/>
        <v>1.7009879930246719E-2</v>
      </c>
      <c r="T141" s="9">
        <f t="shared" si="22"/>
        <v>2.8933601524141009E-4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1"/>
  <sheetViews>
    <sheetView tabSelected="1" topLeftCell="A101" workbookViewId="0">
      <selection activeCell="E116" sqref="E116"/>
    </sheetView>
  </sheetViews>
  <sheetFormatPr defaultColWidth="10.6640625" defaultRowHeight="15.5" x14ac:dyDescent="0.35"/>
  <sheetData>
    <row r="1" spans="1:2" x14ac:dyDescent="0.35">
      <c r="A1" t="s">
        <v>0</v>
      </c>
      <c r="B1" s="8" t="s">
        <v>19</v>
      </c>
    </row>
    <row r="2" spans="1:2" x14ac:dyDescent="0.35">
      <c r="A2" t="str">
        <f>TEXT(DATE(1990,1+(ROW(A1)-1)*3,1),"yyyy") &amp; " Q" &amp; ROUNDUP(MONTH(DATE(1990,1+(ROW(A1)-1)*3,1))/3,0)</f>
        <v>1990 Q1</v>
      </c>
      <c r="B2" s="9">
        <v>1.4294832743329744E-4</v>
      </c>
    </row>
    <row r="3" spans="1:2" x14ac:dyDescent="0.35">
      <c r="A3" t="str">
        <f t="shared" ref="A3:A66" si="0">TEXT(DATE(1990,1+(ROW(A2)-1)*3,1),"yyyy") &amp; " Q" &amp; ROUNDUP(MONTH(DATE(1990,1+(ROW(A2)-1)*3,1))/3,0)</f>
        <v>1990 Q2</v>
      </c>
      <c r="B3" s="9">
        <v>2.9514088183686145E-5</v>
      </c>
    </row>
    <row r="4" spans="1:2" x14ac:dyDescent="0.35">
      <c r="A4" t="str">
        <f t="shared" si="0"/>
        <v>1990 Q3</v>
      </c>
      <c r="B4" s="9">
        <v>1.697003551335615E-5</v>
      </c>
    </row>
    <row r="5" spans="1:2" x14ac:dyDescent="0.35">
      <c r="A5" t="str">
        <f t="shared" si="0"/>
        <v>1990 Q4</v>
      </c>
      <c r="B5" s="9">
        <v>1.5024775229731895E-4</v>
      </c>
    </row>
    <row r="6" spans="1:2" x14ac:dyDescent="0.35">
      <c r="A6" t="str">
        <f t="shared" si="0"/>
        <v>1991 Q1</v>
      </c>
      <c r="B6" s="9">
        <v>4.837828621301051E-5</v>
      </c>
    </row>
    <row r="7" spans="1:2" x14ac:dyDescent="0.35">
      <c r="A7" t="str">
        <f t="shared" si="0"/>
        <v>1991 Q2</v>
      </c>
      <c r="B7" s="9">
        <v>4.77122548832638E-5</v>
      </c>
    </row>
    <row r="8" spans="1:2" x14ac:dyDescent="0.35">
      <c r="A8" t="str">
        <f t="shared" si="0"/>
        <v>1991 Q3</v>
      </c>
      <c r="B8" s="9">
        <v>4.7059883540184705E-5</v>
      </c>
    </row>
    <row r="9" spans="1:2" x14ac:dyDescent="0.35">
      <c r="A9" t="str">
        <f t="shared" si="0"/>
        <v>1991 Q4</v>
      </c>
      <c r="B9" s="9">
        <v>4.6420801174209562E-5</v>
      </c>
    </row>
    <row r="10" spans="1:2" x14ac:dyDescent="0.35">
      <c r="A10" t="str">
        <f t="shared" si="0"/>
        <v>1992 Q1</v>
      </c>
      <c r="B10" s="9">
        <v>1.3768399457993892E-5</v>
      </c>
    </row>
    <row r="11" spans="1:2" x14ac:dyDescent="0.35">
      <c r="A11" t="str">
        <f t="shared" si="0"/>
        <v>1992 Q2</v>
      </c>
      <c r="B11" s="9">
        <v>1.3871148588908294E-5</v>
      </c>
    </row>
    <row r="12" spans="1:2" x14ac:dyDescent="0.35">
      <c r="A12" t="str">
        <f t="shared" si="0"/>
        <v>1992 Q3</v>
      </c>
      <c r="B12" s="9">
        <v>1.3975052202655546E-5</v>
      </c>
    </row>
    <row r="13" spans="1:2" x14ac:dyDescent="0.35">
      <c r="A13" t="str">
        <f t="shared" si="0"/>
        <v>1992 Q4</v>
      </c>
      <c r="B13" s="9">
        <v>1.4080127659836324E-5</v>
      </c>
    </row>
    <row r="14" spans="1:2" x14ac:dyDescent="0.35">
      <c r="A14" t="str">
        <f t="shared" si="0"/>
        <v>1993 Q1</v>
      </c>
      <c r="B14" s="9">
        <v>3.1979675139938103E-5</v>
      </c>
    </row>
    <row r="15" spans="1:2" x14ac:dyDescent="0.35">
      <c r="A15" t="str">
        <f t="shared" si="0"/>
        <v>1993 Q2</v>
      </c>
      <c r="B15" s="9">
        <v>3.2344461325595692E-5</v>
      </c>
    </row>
    <row r="16" spans="1:2" x14ac:dyDescent="0.35">
      <c r="A16" t="str">
        <f t="shared" si="0"/>
        <v>1993 Q3</v>
      </c>
      <c r="B16" s="9">
        <v>3.2715524879847574E-5</v>
      </c>
    </row>
    <row r="17" spans="1:2" x14ac:dyDescent="0.35">
      <c r="A17" t="str">
        <f t="shared" si="0"/>
        <v>1993 Q4</v>
      </c>
      <c r="B17" s="9">
        <v>3.3093010664377899E-5</v>
      </c>
    </row>
    <row r="18" spans="1:2" x14ac:dyDescent="0.35">
      <c r="A18" t="str">
        <f t="shared" si="0"/>
        <v>1994 Q1</v>
      </c>
      <c r="B18" s="9">
        <v>2.2049582607052082E-3</v>
      </c>
    </row>
    <row r="19" spans="1:2" x14ac:dyDescent="0.35">
      <c r="A19" t="str">
        <f t="shared" si="0"/>
        <v>1994 Q2</v>
      </c>
      <c r="B19" s="9">
        <v>2.011573285352597E-3</v>
      </c>
    </row>
    <row r="20" spans="1:2" x14ac:dyDescent="0.35">
      <c r="A20" t="str">
        <f t="shared" si="0"/>
        <v>1994 Q3</v>
      </c>
      <c r="B20" s="9">
        <v>1.8425594639593648E-3</v>
      </c>
    </row>
    <row r="21" spans="1:2" x14ac:dyDescent="0.35">
      <c r="A21" t="str">
        <f t="shared" si="0"/>
        <v>1994 Q4</v>
      </c>
      <c r="B21" s="9">
        <v>1.6939869313808142E-3</v>
      </c>
    </row>
    <row r="22" spans="1:2" x14ac:dyDescent="0.35">
      <c r="A22" t="str">
        <f t="shared" si="0"/>
        <v>1995 Q1</v>
      </c>
      <c r="B22" s="9">
        <v>1.8311519229957887E-4</v>
      </c>
    </row>
    <row r="23" spans="1:2" x14ac:dyDescent="0.35">
      <c r="A23" t="str">
        <f t="shared" si="0"/>
        <v>1995 Q2</v>
      </c>
      <c r="B23" s="9">
        <v>1.8817354370566377E-4</v>
      </c>
    </row>
    <row r="24" spans="1:2" x14ac:dyDescent="0.35">
      <c r="A24" t="str">
        <f t="shared" si="0"/>
        <v>1995 Q3</v>
      </c>
      <c r="B24" s="9">
        <v>1.9344442634815551E-4</v>
      </c>
    </row>
    <row r="25" spans="1:2" x14ac:dyDescent="0.35">
      <c r="A25" t="str">
        <f t="shared" si="0"/>
        <v>1995 Q4</v>
      </c>
      <c r="B25" s="9">
        <v>1.989399155363919E-4</v>
      </c>
    </row>
    <row r="26" spans="1:2" x14ac:dyDescent="0.35">
      <c r="A26" t="str">
        <f t="shared" si="0"/>
        <v>1996 Q1</v>
      </c>
      <c r="B26" s="9">
        <v>2.0737211730620991E-3</v>
      </c>
    </row>
    <row r="27" spans="1:2" x14ac:dyDescent="0.35">
      <c r="A27" t="str">
        <f t="shared" si="0"/>
        <v>1996 Q2</v>
      </c>
      <c r="B27" s="9">
        <v>1.8969870146328283E-3</v>
      </c>
    </row>
    <row r="28" spans="1:2" x14ac:dyDescent="0.35">
      <c r="A28" t="str">
        <f t="shared" si="0"/>
        <v>1996 Q3</v>
      </c>
      <c r="B28" s="9">
        <v>1.7419218509045909E-3</v>
      </c>
    </row>
    <row r="29" spans="1:2" x14ac:dyDescent="0.35">
      <c r="A29" t="str">
        <f t="shared" si="0"/>
        <v>1996 Q4</v>
      </c>
      <c r="B29" s="9">
        <v>1.6051225319537944E-3</v>
      </c>
    </row>
    <row r="30" spans="1:2" x14ac:dyDescent="0.35">
      <c r="A30" t="str">
        <f t="shared" si="0"/>
        <v>1997 Q1</v>
      </c>
      <c r="B30" s="9">
        <v>1.1276987456371821E-5</v>
      </c>
    </row>
    <row r="31" spans="1:2" x14ac:dyDescent="0.35">
      <c r="A31" t="str">
        <f t="shared" si="0"/>
        <v>1997 Q2</v>
      </c>
      <c r="B31" s="9">
        <v>1.1353109768340779E-5</v>
      </c>
    </row>
    <row r="32" spans="1:2" x14ac:dyDescent="0.35">
      <c r="A32" t="str">
        <f t="shared" si="0"/>
        <v>1997 Q3</v>
      </c>
      <c r="B32" s="9">
        <v>1.1430005455500036E-5</v>
      </c>
    </row>
    <row r="33" spans="1:2" x14ac:dyDescent="0.35">
      <c r="A33" t="str">
        <f t="shared" si="0"/>
        <v>1997 Q4</v>
      </c>
      <c r="B33" s="9">
        <v>1.1507685029735577E-5</v>
      </c>
    </row>
    <row r="34" spans="1:2" x14ac:dyDescent="0.35">
      <c r="A34" t="str">
        <f t="shared" si="0"/>
        <v>1998 Q1</v>
      </c>
      <c r="B34" s="9">
        <v>5.7513463022383236E-4</v>
      </c>
    </row>
    <row r="35" spans="1:2" x14ac:dyDescent="0.35">
      <c r="A35" t="str">
        <f t="shared" si="0"/>
        <v>1998 Q2</v>
      </c>
      <c r="B35" s="9">
        <v>5.4850924398253174E-4</v>
      </c>
    </row>
    <row r="36" spans="1:2" x14ac:dyDescent="0.35">
      <c r="A36" t="str">
        <f t="shared" si="0"/>
        <v>1998 Q3</v>
      </c>
      <c r="B36" s="9">
        <v>5.2369090426199519E-4</v>
      </c>
    </row>
    <row r="37" spans="1:2" x14ac:dyDescent="0.35">
      <c r="A37" t="str">
        <f t="shared" si="0"/>
        <v>1998 Q4</v>
      </c>
      <c r="B37" s="9">
        <v>5.0051970681747634E-4</v>
      </c>
    </row>
    <row r="38" spans="1:2" x14ac:dyDescent="0.35">
      <c r="A38" t="str">
        <f t="shared" si="0"/>
        <v>1999 Q1</v>
      </c>
      <c r="B38" s="9">
        <v>3.0301299217151196E-4</v>
      </c>
    </row>
    <row r="39" spans="1:2" x14ac:dyDescent="0.35">
      <c r="A39" t="str">
        <f t="shared" si="0"/>
        <v>1999 Q2</v>
      </c>
      <c r="B39" s="9">
        <v>3.1384452070730055E-4</v>
      </c>
    </row>
    <row r="40" spans="1:2" x14ac:dyDescent="0.35">
      <c r="A40" t="str">
        <f t="shared" si="0"/>
        <v>1999 Q3</v>
      </c>
      <c r="B40" s="9">
        <v>3.2526739009337271E-4</v>
      </c>
    </row>
    <row r="41" spans="1:2" x14ac:dyDescent="0.35">
      <c r="A41" t="str">
        <f t="shared" si="0"/>
        <v>1999 Q4</v>
      </c>
      <c r="B41" s="9">
        <v>3.3732544297581545E-4</v>
      </c>
    </row>
    <row r="42" spans="1:2" x14ac:dyDescent="0.35">
      <c r="A42" t="str">
        <f t="shared" si="0"/>
        <v>2000 Q1</v>
      </c>
      <c r="B42" s="9">
        <v>1.3351037553888843E-3</v>
      </c>
    </row>
    <row r="43" spans="1:2" x14ac:dyDescent="0.35">
      <c r="A43" t="str">
        <f t="shared" si="0"/>
        <v>2000 Q2</v>
      </c>
      <c r="B43" s="9">
        <v>1.2426258289600924E-3</v>
      </c>
    </row>
    <row r="44" spans="1:2" x14ac:dyDescent="0.35">
      <c r="A44" t="str">
        <f t="shared" si="0"/>
        <v>2000 Q3</v>
      </c>
      <c r="B44" s="9">
        <v>1.159434411894363E-3</v>
      </c>
    </row>
    <row r="45" spans="1:2" x14ac:dyDescent="0.35">
      <c r="A45" t="str">
        <f t="shared" si="0"/>
        <v>2000 Q4</v>
      </c>
      <c r="B45" s="9">
        <v>1.0843264257067117E-3</v>
      </c>
    </row>
    <row r="46" spans="1:2" x14ac:dyDescent="0.35">
      <c r="A46" t="str">
        <f t="shared" si="0"/>
        <v>2001 Q1</v>
      </c>
      <c r="B46" s="9">
        <v>6.4264130956389131E-5</v>
      </c>
    </row>
    <row r="47" spans="1:2" x14ac:dyDescent="0.35">
      <c r="A47" t="str">
        <f t="shared" si="0"/>
        <v>2001 Q2</v>
      </c>
      <c r="B47" s="9">
        <v>6.5307005737759053E-5</v>
      </c>
    </row>
    <row r="48" spans="1:2" x14ac:dyDescent="0.35">
      <c r="A48" t="str">
        <f t="shared" si="0"/>
        <v>2001 Q3</v>
      </c>
      <c r="B48" s="9">
        <v>6.6375473706239694E-5</v>
      </c>
    </row>
    <row r="49" spans="1:2" x14ac:dyDescent="0.35">
      <c r="A49" t="str">
        <f t="shared" si="0"/>
        <v>2001 Q4</v>
      </c>
      <c r="B49" s="9">
        <v>6.7470379210376495E-5</v>
      </c>
    </row>
    <row r="50" spans="1:2" x14ac:dyDescent="0.35">
      <c r="A50" t="str">
        <f t="shared" si="0"/>
        <v>2002 Q1</v>
      </c>
      <c r="B50" s="9">
        <v>4.1356350440221508E-5</v>
      </c>
    </row>
    <row r="51" spans="1:2" x14ac:dyDescent="0.35">
      <c r="A51" t="str">
        <f t="shared" si="0"/>
        <v>2002 Q2</v>
      </c>
      <c r="B51" s="9">
        <v>4.1893444025425782E-5</v>
      </c>
    </row>
    <row r="52" spans="1:2" x14ac:dyDescent="0.35">
      <c r="A52" t="str">
        <f t="shared" si="0"/>
        <v>2002 Q3</v>
      </c>
      <c r="B52" s="9">
        <v>4.2441068807908362E-5</v>
      </c>
    </row>
    <row r="53" spans="1:2" x14ac:dyDescent="0.35">
      <c r="A53" t="str">
        <f t="shared" si="0"/>
        <v>2002 Q4</v>
      </c>
      <c r="B53" s="9">
        <v>4.299950192276414E-5</v>
      </c>
    </row>
    <row r="54" spans="1:2" x14ac:dyDescent="0.35">
      <c r="A54" t="str">
        <f t="shared" si="0"/>
        <v>2003 Q1</v>
      </c>
      <c r="B54" s="9">
        <v>1.0475116408974238E-3</v>
      </c>
    </row>
    <row r="55" spans="1:2" x14ac:dyDescent="0.35">
      <c r="A55" t="str">
        <f t="shared" si="0"/>
        <v>2003 Q2</v>
      </c>
      <c r="B55" s="9">
        <v>9.8285572401233851E-4</v>
      </c>
    </row>
    <row r="56" spans="1:2" x14ac:dyDescent="0.35">
      <c r="A56" t="str">
        <f t="shared" si="0"/>
        <v>2003 Q3</v>
      </c>
      <c r="B56" s="9">
        <v>9.2400661917440424E-4</v>
      </c>
    </row>
    <row r="57" spans="1:2" x14ac:dyDescent="0.35">
      <c r="A57" t="str">
        <f t="shared" si="0"/>
        <v>2003 Q4</v>
      </c>
      <c r="B57" s="9">
        <v>8.7028919984656345E-4</v>
      </c>
    </row>
    <row r="58" spans="1:2" x14ac:dyDescent="0.35">
      <c r="A58" t="str">
        <f t="shared" si="0"/>
        <v>2004 Q1</v>
      </c>
      <c r="B58" s="9">
        <v>4.7753212501640805E-4</v>
      </c>
    </row>
    <row r="59" spans="1:2" x14ac:dyDescent="0.35">
      <c r="A59" t="str">
        <f t="shared" si="0"/>
        <v>2004 Q2</v>
      </c>
      <c r="B59" s="9">
        <v>4.573255223191909E-4</v>
      </c>
    </row>
    <row r="60" spans="1:2" x14ac:dyDescent="0.35">
      <c r="A60" t="str">
        <f t="shared" si="0"/>
        <v>2004 Q3</v>
      </c>
      <c r="B60" s="9">
        <v>4.383748843440586E-4</v>
      </c>
    </row>
    <row r="61" spans="1:2" x14ac:dyDescent="0.35">
      <c r="A61" t="str">
        <f t="shared" si="0"/>
        <v>2004 Q4</v>
      </c>
      <c r="B61" s="9">
        <v>4.2057823713379823E-4</v>
      </c>
    </row>
    <row r="62" spans="1:2" x14ac:dyDescent="0.35">
      <c r="A62" t="str">
        <f t="shared" si="0"/>
        <v>2005 Q1</v>
      </c>
      <c r="B62" s="9">
        <v>2.1012153084462595E-4</v>
      </c>
    </row>
    <row r="63" spans="1:2" x14ac:dyDescent="0.35">
      <c r="A63" t="str">
        <f t="shared" si="0"/>
        <v>2005 Q2</v>
      </c>
      <c r="B63" s="9">
        <v>2.04159706485936E-4</v>
      </c>
    </row>
    <row r="64" spans="1:2" x14ac:dyDescent="0.35">
      <c r="A64" t="str">
        <f t="shared" si="0"/>
        <v>2005 Q3</v>
      </c>
      <c r="B64" s="9">
        <v>1.9844806572026118E-4</v>
      </c>
    </row>
    <row r="65" spans="1:2" x14ac:dyDescent="0.35">
      <c r="A65" t="str">
        <f t="shared" si="0"/>
        <v>2005 Q4</v>
      </c>
      <c r="B65" s="9">
        <v>1.929728033678993E-4</v>
      </c>
    </row>
    <row r="66" spans="1:2" x14ac:dyDescent="0.35">
      <c r="A66" t="str">
        <f t="shared" si="0"/>
        <v>2006 Q1</v>
      </c>
      <c r="B66" s="9">
        <v>8.960375482700147E-5</v>
      </c>
    </row>
    <row r="67" spans="1:2" x14ac:dyDescent="0.35">
      <c r="A67" t="str">
        <f t="shared" ref="A67:A130" si="1">TEXT(DATE(1990,1+(ROW(A66)-1)*3,1),"yyyy") &amp; " Q" &amp; ROUNDUP(MONTH(DATE(1990,1+(ROW(A66)-1)*3,1))/3,0)</f>
        <v>2006 Q2</v>
      </c>
      <c r="B67" s="9">
        <v>9.1324527146366836E-5</v>
      </c>
    </row>
    <row r="68" spans="1:2" x14ac:dyDescent="0.35">
      <c r="A68" t="str">
        <f t="shared" si="1"/>
        <v>2006 Q3</v>
      </c>
      <c r="B68" s="9">
        <v>9.3095349114869828E-5</v>
      </c>
    </row>
    <row r="69" spans="1:2" x14ac:dyDescent="0.35">
      <c r="A69" t="str">
        <f t="shared" si="1"/>
        <v>2006 Q4</v>
      </c>
      <c r="B69" s="9">
        <v>9.4918180693249088E-5</v>
      </c>
    </row>
    <row r="70" spans="1:2" x14ac:dyDescent="0.35">
      <c r="A70" t="str">
        <f t="shared" si="1"/>
        <v>2007 Q1</v>
      </c>
      <c r="B70" s="9">
        <v>1.9290743661159456E-4</v>
      </c>
    </row>
    <row r="71" spans="1:2" x14ac:dyDescent="0.35">
      <c r="A71" t="str">
        <f t="shared" si="1"/>
        <v>2007 Q2</v>
      </c>
      <c r="B71" s="9">
        <v>1.8765833674914197E-4</v>
      </c>
    </row>
    <row r="72" spans="1:2" x14ac:dyDescent="0.35">
      <c r="A72" t="str">
        <f t="shared" si="1"/>
        <v>2007 Q3</v>
      </c>
      <c r="B72" s="9">
        <v>1.8262060571706118E-4</v>
      </c>
    </row>
    <row r="73" spans="1:2" x14ac:dyDescent="0.35">
      <c r="A73" t="str">
        <f t="shared" si="1"/>
        <v>2007 Q4</v>
      </c>
      <c r="B73" s="9">
        <v>1.7778304544697858E-4</v>
      </c>
    </row>
    <row r="74" spans="1:2" x14ac:dyDescent="0.35">
      <c r="A74" t="str">
        <f t="shared" si="1"/>
        <v>2008 Q1</v>
      </c>
      <c r="B74" s="9">
        <v>2.6431770283598209E-4</v>
      </c>
    </row>
    <row r="75" spans="1:2" x14ac:dyDescent="0.35">
      <c r="A75" t="str">
        <f t="shared" si="1"/>
        <v>2008 Q2</v>
      </c>
      <c r="B75" s="9">
        <v>2.5592818872477208E-4</v>
      </c>
    </row>
    <row r="76" spans="1:2" x14ac:dyDescent="0.35">
      <c r="A76" t="str">
        <f t="shared" si="1"/>
        <v>2008 Q3</v>
      </c>
      <c r="B76" s="9">
        <v>2.4793186011133394E-4</v>
      </c>
    </row>
    <row r="77" spans="1:2" x14ac:dyDescent="0.35">
      <c r="A77" t="str">
        <f t="shared" si="1"/>
        <v>2008 Q4</v>
      </c>
      <c r="B77" s="9">
        <v>2.4030452554479569E-4</v>
      </c>
    </row>
    <row r="78" spans="1:2" x14ac:dyDescent="0.35">
      <c r="A78" t="str">
        <f t="shared" si="1"/>
        <v>2009 Q1</v>
      </c>
      <c r="B78" s="9">
        <v>2.4030452554479569E-4</v>
      </c>
    </row>
    <row r="79" spans="1:2" x14ac:dyDescent="0.35">
      <c r="A79" t="str">
        <f t="shared" si="1"/>
        <v>2009 Q2</v>
      </c>
      <c r="B79" s="9">
        <v>2.4793186011133394E-4</v>
      </c>
    </row>
    <row r="80" spans="1:2" x14ac:dyDescent="0.35">
      <c r="A80" t="str">
        <f t="shared" si="1"/>
        <v>2009 Q3</v>
      </c>
      <c r="B80" s="9">
        <v>2.5592818872477208E-4</v>
      </c>
    </row>
    <row r="81" spans="1:2" x14ac:dyDescent="0.35">
      <c r="A81" t="str">
        <f t="shared" si="1"/>
        <v>2009 Q4</v>
      </c>
      <c r="B81" s="9">
        <v>2.6431770283598209E-4</v>
      </c>
    </row>
    <row r="82" spans="1:2" x14ac:dyDescent="0.35">
      <c r="A82" t="str">
        <f t="shared" si="1"/>
        <v>2010 Q1</v>
      </c>
      <c r="B82" s="9">
        <v>2.8044225029648395E-4</v>
      </c>
    </row>
    <row r="83" spans="1:2" x14ac:dyDescent="0.35">
      <c r="A83" t="str">
        <f t="shared" si="1"/>
        <v>2010 Q2</v>
      </c>
      <c r="B83" s="9">
        <v>2.7128002643936642E-4</v>
      </c>
    </row>
    <row r="84" spans="1:2" x14ac:dyDescent="0.35">
      <c r="A84" t="str">
        <f t="shared" si="1"/>
        <v>2010 Q3</v>
      </c>
      <c r="B84" s="9">
        <v>2.6255958607315126E-4</v>
      </c>
    </row>
    <row r="85" spans="1:2" x14ac:dyDescent="0.35">
      <c r="A85" t="str">
        <f t="shared" si="1"/>
        <v>2010 Q4</v>
      </c>
      <c r="B85" s="9">
        <v>2.5425297615897164E-4</v>
      </c>
    </row>
    <row r="86" spans="1:2" x14ac:dyDescent="0.35">
      <c r="A86" t="str">
        <f t="shared" si="1"/>
        <v>2011 Q1</v>
      </c>
      <c r="B86" s="9">
        <v>3.1791489174684421E-4</v>
      </c>
    </row>
    <row r="87" spans="1:2" x14ac:dyDescent="0.35">
      <c r="A87" t="str">
        <f t="shared" si="1"/>
        <v>2011 Q2</v>
      </c>
      <c r="B87" s="9">
        <v>3.0687381857487942E-4</v>
      </c>
    </row>
    <row r="88" spans="1:2" x14ac:dyDescent="0.35">
      <c r="A88" t="str">
        <f t="shared" si="1"/>
        <v>2011 Q3</v>
      </c>
      <c r="B88" s="9">
        <v>2.9639810235003569E-4</v>
      </c>
    </row>
    <row r="89" spans="1:2" x14ac:dyDescent="0.35">
      <c r="A89" t="str">
        <f t="shared" si="1"/>
        <v>2011 Q4</v>
      </c>
      <c r="B89" s="9">
        <v>2.8644979240622715E-4</v>
      </c>
    </row>
    <row r="90" spans="1:2" x14ac:dyDescent="0.35">
      <c r="A90" t="str">
        <f t="shared" si="1"/>
        <v>2012 Q1</v>
      </c>
      <c r="B90" s="9">
        <v>1.3242501544821159E-4</v>
      </c>
    </row>
    <row r="91" spans="1:2" x14ac:dyDescent="0.35">
      <c r="A91" t="str">
        <f t="shared" si="1"/>
        <v>2012 Q2</v>
      </c>
      <c r="B91" s="9">
        <v>1.2942900668888401E-4</v>
      </c>
    </row>
    <row r="92" spans="1:2" x14ac:dyDescent="0.35">
      <c r="A92" t="str">
        <f t="shared" si="1"/>
        <v>2012 Q3</v>
      </c>
      <c r="B92" s="9">
        <v>1.2653353371464907E-4</v>
      </c>
    </row>
    <row r="93" spans="1:2" x14ac:dyDescent="0.35">
      <c r="A93" t="str">
        <f t="shared" si="1"/>
        <v>2012 Q4</v>
      </c>
      <c r="B93" s="9">
        <v>1.2373414811684493E-4</v>
      </c>
    </row>
    <row r="94" spans="1:2" x14ac:dyDescent="0.35">
      <c r="A94" t="str">
        <f t="shared" si="1"/>
        <v>2013 Q1</v>
      </c>
      <c r="B94" s="9">
        <v>1.9615253332425835E-4</v>
      </c>
    </row>
    <row r="95" spans="1:2" x14ac:dyDescent="0.35">
      <c r="A95" t="str">
        <f t="shared" si="1"/>
        <v>2013 Q2</v>
      </c>
      <c r="B95" s="9">
        <v>1.9077134980277459E-4</v>
      </c>
    </row>
    <row r="96" spans="1:2" x14ac:dyDescent="0.35">
      <c r="A96" t="str">
        <f t="shared" si="1"/>
        <v>2013 Q3</v>
      </c>
      <c r="B96" s="9">
        <v>1.8560860724224583E-4</v>
      </c>
    </row>
    <row r="97" spans="1:2" x14ac:dyDescent="0.35">
      <c r="A97" t="str">
        <f t="shared" si="1"/>
        <v>2013 Q4</v>
      </c>
      <c r="B97" s="9">
        <v>1.8065264050582167E-4</v>
      </c>
    </row>
    <row r="98" spans="1:2" x14ac:dyDescent="0.35">
      <c r="A98" t="str">
        <f t="shared" si="1"/>
        <v>2014 Q1</v>
      </c>
      <c r="B98" s="9">
        <v>2.1860931283752759E-4</v>
      </c>
    </row>
    <row r="99" spans="1:2" x14ac:dyDescent="0.35">
      <c r="A99" t="str">
        <f t="shared" si="1"/>
        <v>2014 Q2</v>
      </c>
      <c r="B99" s="9">
        <v>2.1228532592608426E-4</v>
      </c>
    </row>
    <row r="100" spans="1:2" x14ac:dyDescent="0.35">
      <c r="A100" t="str">
        <f t="shared" si="1"/>
        <v>2014 Q3</v>
      </c>
      <c r="B100" s="9">
        <v>2.0623183783659662E-4</v>
      </c>
    </row>
    <row r="101" spans="1:2" x14ac:dyDescent="0.35">
      <c r="A101" t="str">
        <f t="shared" si="1"/>
        <v>2014 Q4</v>
      </c>
      <c r="B101" s="9">
        <v>2.0043363861910467E-4</v>
      </c>
    </row>
    <row r="102" spans="1:2" x14ac:dyDescent="0.35">
      <c r="A102" t="str">
        <f t="shared" si="1"/>
        <v>2015 Q1</v>
      </c>
      <c r="B102" s="9">
        <v>8.6691625655306708E-6</v>
      </c>
    </row>
    <row r="103" spans="1:2" x14ac:dyDescent="0.35">
      <c r="A103" t="str">
        <f t="shared" si="1"/>
        <v>2015 Q2</v>
      </c>
      <c r="B103" s="9">
        <v>8.7204389508226075E-6</v>
      </c>
    </row>
    <row r="104" spans="1:2" x14ac:dyDescent="0.35">
      <c r="A104" t="str">
        <f t="shared" si="1"/>
        <v>2015 Q3</v>
      </c>
      <c r="B104" s="9">
        <v>8.7721716199582468E-6</v>
      </c>
    </row>
    <row r="105" spans="1:2" x14ac:dyDescent="0.35">
      <c r="A105" t="str">
        <f t="shared" si="1"/>
        <v>2015 Q4</v>
      </c>
      <c r="B105" s="9">
        <v>8.8243660027121166E-6</v>
      </c>
    </row>
    <row r="106" spans="1:2" x14ac:dyDescent="0.35">
      <c r="A106" t="str">
        <f t="shared" si="1"/>
        <v>2016 Q1</v>
      </c>
      <c r="B106" s="9">
        <v>8.1735063865368603E-5</v>
      </c>
    </row>
    <row r="107" spans="1:2" x14ac:dyDescent="0.35">
      <c r="A107" t="str">
        <f t="shared" si="1"/>
        <v>2016 Q2</v>
      </c>
      <c r="B107" s="9">
        <v>8.3233252200448629E-5</v>
      </c>
    </row>
    <row r="108" spans="1:2" x14ac:dyDescent="0.35">
      <c r="A108" t="str">
        <f t="shared" si="1"/>
        <v>2016 Q3</v>
      </c>
      <c r="B108" s="9">
        <v>8.477301371717324E-5</v>
      </c>
    </row>
    <row r="109" spans="1:2" x14ac:dyDescent="0.35">
      <c r="A109" t="str">
        <f t="shared" si="1"/>
        <v>2016 Q4</v>
      </c>
      <c r="B109" s="9">
        <v>8.6355900922628569E-5</v>
      </c>
    </row>
    <row r="110" spans="1:2" x14ac:dyDescent="0.35">
      <c r="A110" t="str">
        <f t="shared" si="1"/>
        <v>2017 Q1</v>
      </c>
      <c r="B110" s="9">
        <v>1.0873532481407304E-4</v>
      </c>
    </row>
    <row r="111" spans="1:2" x14ac:dyDescent="0.35">
      <c r="A111" t="str">
        <f t="shared" si="1"/>
        <v>2017 Q2</v>
      </c>
      <c r="B111" s="9">
        <v>1.1103901800623533E-4</v>
      </c>
    </row>
    <row r="112" spans="1:2" x14ac:dyDescent="0.35">
      <c r="A112" t="str">
        <f t="shared" si="1"/>
        <v>2017 Q3</v>
      </c>
      <c r="B112" s="9">
        <v>1.1341670469885355E-4</v>
      </c>
    </row>
    <row r="113" spans="1:2" x14ac:dyDescent="0.35">
      <c r="A113" t="str">
        <f t="shared" si="1"/>
        <v>2017 Q4</v>
      </c>
      <c r="B113" s="9">
        <v>1.158715880227418E-4</v>
      </c>
    </row>
    <row r="114" spans="1:2" x14ac:dyDescent="0.35">
      <c r="A114" t="str">
        <f t="shared" si="1"/>
        <v>2018 Q1</v>
      </c>
      <c r="B114" s="9">
        <v>1.7812217426520029E-4</v>
      </c>
    </row>
    <row r="115" spans="1:2" x14ac:dyDescent="0.35">
      <c r="A115" t="str">
        <f t="shared" si="1"/>
        <v>2018 Q2</v>
      </c>
      <c r="B115" s="9">
        <v>1.8297367702158388E-4</v>
      </c>
    </row>
    <row r="116" spans="1:2" x14ac:dyDescent="0.35">
      <c r="A116" t="str">
        <f t="shared" si="1"/>
        <v>2018 Q3</v>
      </c>
      <c r="B116" s="9">
        <v>1.8802612542641512E-4</v>
      </c>
    </row>
    <row r="117" spans="1:2" x14ac:dyDescent="0.35">
      <c r="A117" t="str">
        <f t="shared" si="1"/>
        <v>2018 Q4</v>
      </c>
      <c r="B117" s="9">
        <v>1.9329077213796155E-4</v>
      </c>
    </row>
    <row r="118" spans="1:2" x14ac:dyDescent="0.35">
      <c r="A118" t="str">
        <f t="shared" si="1"/>
        <v>2019 Q1</v>
      </c>
      <c r="B118" s="9">
        <v>8.7570946073968871E-5</v>
      </c>
    </row>
    <row r="119" spans="1:2" x14ac:dyDescent="0.35">
      <c r="A119" t="str">
        <f t="shared" si="1"/>
        <v>2019 Q2</v>
      </c>
      <c r="B119" s="9">
        <v>8.9233221381724995E-5</v>
      </c>
    </row>
    <row r="120" spans="1:2" x14ac:dyDescent="0.35">
      <c r="A120" t="str">
        <f t="shared" si="1"/>
        <v>2019 Q3</v>
      </c>
      <c r="B120" s="9">
        <v>9.0943280150188123E-5</v>
      </c>
    </row>
    <row r="121" spans="1:2" x14ac:dyDescent="0.35">
      <c r="A121" t="str">
        <f t="shared" si="1"/>
        <v>2019 Q4</v>
      </c>
      <c r="B121" s="9">
        <v>9.2702971525820331E-5</v>
      </c>
    </row>
    <row r="122" spans="1:2" x14ac:dyDescent="0.35">
      <c r="A122" t="str">
        <f t="shared" si="1"/>
        <v>2020 Q1</v>
      </c>
      <c r="B122" s="9">
        <v>6.6663471935021507E-5</v>
      </c>
    </row>
    <row r="123" spans="1:2" x14ac:dyDescent="0.35">
      <c r="A123" t="str">
        <f t="shared" si="1"/>
        <v>2020 Q2</v>
      </c>
      <c r="B123" s="9">
        <v>6.7765540727223887E-5</v>
      </c>
    </row>
    <row r="124" spans="1:2" x14ac:dyDescent="0.35">
      <c r="A124" t="str">
        <f t="shared" si="1"/>
        <v>2020 Q3</v>
      </c>
      <c r="B124" s="9">
        <v>6.8895166057719791E-5</v>
      </c>
    </row>
    <row r="125" spans="1:2" x14ac:dyDescent="0.35">
      <c r="A125" t="str">
        <f t="shared" si="1"/>
        <v>2020 Q4</v>
      </c>
      <c r="B125" s="9">
        <v>7.0053274358293179E-5</v>
      </c>
    </row>
    <row r="126" spans="1:2" x14ac:dyDescent="0.35">
      <c r="A126" t="str">
        <f t="shared" si="1"/>
        <v>2021 Q1</v>
      </c>
      <c r="B126" s="9">
        <v>6.9038537241195594E-5</v>
      </c>
    </row>
    <row r="127" spans="1:2" x14ac:dyDescent="0.35">
      <c r="A127" t="str">
        <f t="shared" si="1"/>
        <v>2021 Q2</v>
      </c>
      <c r="B127" s="9">
        <v>6.790539846090462E-5</v>
      </c>
    </row>
    <row r="128" spans="1:2" x14ac:dyDescent="0.35">
      <c r="A128" t="str">
        <f t="shared" si="1"/>
        <v>2021 Q3</v>
      </c>
      <c r="B128" s="9">
        <v>6.6799930088599219E-5</v>
      </c>
    </row>
    <row r="129" spans="1:2" x14ac:dyDescent="0.35">
      <c r="A129" t="str">
        <f t="shared" si="1"/>
        <v>2021 Q4</v>
      </c>
      <c r="B129" s="9">
        <v>6.5721238478888753E-5</v>
      </c>
    </row>
    <row r="130" spans="1:2" x14ac:dyDescent="0.35">
      <c r="A130" t="str">
        <f t="shared" si="1"/>
        <v>2022 Q1</v>
      </c>
      <c r="B130" s="9">
        <v>1.6310711665833136E-4</v>
      </c>
    </row>
    <row r="131" spans="1:2" x14ac:dyDescent="0.35">
      <c r="A131" t="str">
        <f t="shared" ref="A131:A141" si="2">TEXT(DATE(1990,1+(ROW(A130)-1)*3,1),"yyyy") &amp; " Q" &amp; ROUNDUP(MONTH(DATE(1990,1+(ROW(A130)-1)*3,1))/3,0)</f>
        <v>2022 Q2</v>
      </c>
      <c r="B131" s="9">
        <v>1.59019344149938E-4</v>
      </c>
    </row>
    <row r="132" spans="1:2" x14ac:dyDescent="0.35">
      <c r="A132" t="str">
        <f t="shared" si="2"/>
        <v>2022 Q3</v>
      </c>
      <c r="B132" s="9">
        <v>1.5508334013867052E-4</v>
      </c>
    </row>
    <row r="133" spans="1:2" x14ac:dyDescent="0.35">
      <c r="A133" t="str">
        <f t="shared" si="2"/>
        <v>2022 Q4</v>
      </c>
      <c r="B133" s="9">
        <v>1.5129168346582147E-4</v>
      </c>
    </row>
    <row r="134" spans="1:2" x14ac:dyDescent="0.35">
      <c r="A134" t="str">
        <f t="shared" si="2"/>
        <v>2023 Q1</v>
      </c>
      <c r="B134" s="9">
        <v>6.1586130635340249E-4</v>
      </c>
    </row>
    <row r="135" spans="1:2" x14ac:dyDescent="0.35">
      <c r="A135" t="str">
        <f t="shared" si="2"/>
        <v>2023 Q2</v>
      </c>
      <c r="B135" s="9">
        <v>5.8639411388546276E-4</v>
      </c>
    </row>
    <row r="136" spans="1:2" x14ac:dyDescent="0.35">
      <c r="A136" t="str">
        <f t="shared" si="2"/>
        <v>2023 Q3</v>
      </c>
      <c r="B136" s="9">
        <v>5.5899235743114904E-4</v>
      </c>
    </row>
    <row r="137" spans="1:2" x14ac:dyDescent="0.35">
      <c r="A137" t="str">
        <f t="shared" si="2"/>
        <v>2023 Q4</v>
      </c>
      <c r="B137" s="9">
        <v>5.3346741733325111E-4</v>
      </c>
    </row>
    <row r="138" spans="1:2" x14ac:dyDescent="0.35">
      <c r="A138" t="str">
        <f t="shared" si="2"/>
        <v>2024 Q1</v>
      </c>
      <c r="B138" s="9">
        <v>3.2129087158309829E-4</v>
      </c>
    </row>
    <row r="139" spans="1:2" x14ac:dyDescent="0.35">
      <c r="A139" t="str">
        <f t="shared" si="2"/>
        <v>2024 Q2</v>
      </c>
      <c r="B139" s="9">
        <v>3.1007501559278215E-4</v>
      </c>
    </row>
    <row r="140" spans="1:2" x14ac:dyDescent="0.35">
      <c r="A140" t="str">
        <f t="shared" si="2"/>
        <v>2024 Q3</v>
      </c>
      <c r="B140" s="9">
        <v>2.9943637676303465E-4</v>
      </c>
    </row>
    <row r="141" spans="1:2" x14ac:dyDescent="0.35">
      <c r="A141" t="str">
        <f t="shared" si="2"/>
        <v>2024 Q4</v>
      </c>
      <c r="B141" s="9">
        <v>2.8933601524141009E-4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Albakri, Rayan</cp:lastModifiedBy>
  <dcterms:created xsi:type="dcterms:W3CDTF">2025-08-21T11:48:58Z</dcterms:created>
  <dcterms:modified xsi:type="dcterms:W3CDTF">2025-09-13T20:16:39Z</dcterms:modified>
</cp:coreProperties>
</file>