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y\Documents\GitHub\precip-frequency-onjsc\Exceldata\"/>
    </mc:Choice>
  </mc:AlternateContent>
  <xr:revisionPtr revIDLastSave="0" documentId="13_ncr:1_{D68A8CD5-F5A5-4873-9FEE-6F98C5739EBA}" xr6:coauthVersionLast="34" xr6:coauthVersionMax="34" xr10:uidLastSave="{00000000-0000-0000-0000-000000000000}"/>
  <bookViews>
    <workbookView xWindow="120" yWindow="150" windowWidth="24915" windowHeight="12075" activeTab="2" xr2:uid="{00000000-000D-0000-FFFF-FFFF00000000}"/>
  </bookViews>
  <sheets>
    <sheet name="Fixing NB" sheetId="1" r:id="rId1"/>
    <sheet name="Fixing Sussex" sheetId="5" r:id="rId2"/>
    <sheet name="Fixing Indian Millsz" sheetId="4" r:id="rId3"/>
  </sheets>
  <calcPr calcId="179021"/>
</workbook>
</file>

<file path=xl/calcChain.xml><?xml version="1.0" encoding="utf-8"?>
<calcChain xmlns="http://schemas.openxmlformats.org/spreadsheetml/2006/main">
  <c r="B18" i="5" l="1"/>
  <c r="D11" i="5" s="1"/>
  <c r="D16" i="5" l="1"/>
  <c r="G16" i="5" s="1"/>
  <c r="D6" i="5"/>
  <c r="G6" i="5" s="1"/>
  <c r="D4" i="5"/>
  <c r="D15" i="5"/>
  <c r="G15" i="5" s="1"/>
  <c r="D7" i="5"/>
  <c r="G7" i="5" s="1"/>
  <c r="D14" i="5"/>
  <c r="G14" i="5" s="1"/>
  <c r="D13" i="5"/>
  <c r="G13" i="5" s="1"/>
  <c r="D5" i="5"/>
  <c r="D9" i="5"/>
  <c r="G9" i="5" s="1"/>
  <c r="D12" i="5"/>
  <c r="G12" i="5" s="1"/>
  <c r="D10" i="5"/>
  <c r="D8" i="5"/>
  <c r="G11" i="5"/>
  <c r="G10" i="5"/>
  <c r="G8" i="5"/>
  <c r="M41" i="4"/>
  <c r="M43" i="4"/>
  <c r="M45" i="4"/>
  <c r="M47" i="4"/>
  <c r="M49" i="4"/>
  <c r="M51" i="4"/>
  <c r="M53" i="4"/>
  <c r="M55" i="4"/>
  <c r="M57" i="4"/>
  <c r="M59" i="4"/>
  <c r="M61" i="4"/>
  <c r="M63" i="4"/>
  <c r="M65" i="4"/>
  <c r="M67" i="4"/>
  <c r="M69" i="4"/>
  <c r="M71" i="4"/>
  <c r="M73" i="4"/>
  <c r="M75" i="4"/>
  <c r="M77" i="4"/>
  <c r="M5" i="4"/>
  <c r="M7" i="4"/>
  <c r="M9" i="4"/>
  <c r="M11" i="4"/>
  <c r="M13" i="4"/>
  <c r="M15" i="4"/>
  <c r="M17" i="4"/>
  <c r="M19" i="4"/>
  <c r="M21" i="4"/>
  <c r="M23" i="4"/>
  <c r="M25" i="4"/>
  <c r="M27" i="4"/>
  <c r="M29" i="4"/>
  <c r="M31" i="4"/>
  <c r="M33" i="4"/>
  <c r="M35" i="4"/>
  <c r="M37" i="4"/>
  <c r="M39" i="4"/>
  <c r="M109" i="4"/>
  <c r="M107" i="4"/>
  <c r="M105" i="4"/>
  <c r="M103" i="4"/>
  <c r="M101" i="4"/>
  <c r="C6" i="4"/>
  <c r="B6" i="4"/>
  <c r="D4" i="4"/>
  <c r="M3" i="4"/>
  <c r="D3" i="4"/>
  <c r="G4" i="5" l="1"/>
  <c r="D18" i="5"/>
  <c r="G5" i="5"/>
  <c r="D6" i="4"/>
  <c r="C7" i="4"/>
  <c r="C9" i="4" s="1"/>
  <c r="D5" i="4"/>
  <c r="B7" i="4"/>
  <c r="M109" i="1"/>
  <c r="M107" i="1"/>
  <c r="M105" i="1"/>
  <c r="M103" i="1"/>
  <c r="M101" i="1"/>
  <c r="M99" i="1"/>
  <c r="M97" i="1"/>
  <c r="M95" i="1"/>
  <c r="M93" i="1"/>
  <c r="M91" i="1"/>
  <c r="M71" i="1"/>
  <c r="M73" i="1"/>
  <c r="M75" i="1"/>
  <c r="D4" i="1"/>
  <c r="D3" i="1"/>
  <c r="G18" i="5" l="1"/>
  <c r="B9" i="4"/>
  <c r="E9" i="4" s="1"/>
  <c r="D7" i="4"/>
  <c r="D5" i="1"/>
  <c r="M89" i="1" l="1"/>
  <c r="M87" i="1"/>
  <c r="M85" i="1"/>
  <c r="M83" i="1"/>
  <c r="M81" i="1"/>
  <c r="M79" i="1"/>
  <c r="M77" i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M33" i="1"/>
  <c r="M31" i="1"/>
  <c r="M29" i="1"/>
  <c r="M21" i="1"/>
  <c r="M19" i="1"/>
  <c r="M17" i="1"/>
  <c r="M15" i="1"/>
  <c r="M13" i="1"/>
  <c r="M11" i="1"/>
  <c r="M9" i="1"/>
  <c r="M7" i="1"/>
  <c r="M23" i="1"/>
  <c r="M25" i="1"/>
  <c r="M27" i="1"/>
  <c r="M5" i="1"/>
  <c r="M3" i="1"/>
  <c r="C6" i="1"/>
  <c r="B6" i="1"/>
  <c r="C7" i="1" l="1"/>
  <c r="C9" i="1" s="1"/>
  <c r="B7" i="1"/>
  <c r="B9" i="1" l="1"/>
  <c r="E9" i="1" s="1"/>
</calcChain>
</file>

<file path=xl/sharedStrings.xml><?xml version="1.0" encoding="utf-8"?>
<sst xmlns="http://schemas.openxmlformats.org/spreadsheetml/2006/main" count="244" uniqueCount="120">
  <si>
    <t>Hightstown 2 W</t>
  </si>
  <si>
    <t>Day 1</t>
  </si>
  <si>
    <t>Day 2</t>
  </si>
  <si>
    <t>Plainfield</t>
  </si>
  <si>
    <t>Average:</t>
  </si>
  <si>
    <t>New Values for NB:</t>
  </si>
  <si>
    <t>Percentage:</t>
  </si>
  <si>
    <t>Tracking Changes:</t>
  </si>
  <si>
    <t>1898-08-18</t>
  </si>
  <si>
    <t>S</t>
  </si>
  <si>
    <t>1898-08-19</t>
  </si>
  <si>
    <t>2.78A</t>
  </si>
  <si>
    <t>Dates</t>
  </si>
  <si>
    <t>Original</t>
  </si>
  <si>
    <t>New</t>
  </si>
  <si>
    <t>1898-10-21</t>
  </si>
  <si>
    <t>1898-10-22</t>
  </si>
  <si>
    <t>1.37A</t>
  </si>
  <si>
    <t>1899-03-12</t>
  </si>
  <si>
    <t>1899-03-13</t>
  </si>
  <si>
    <t>0.35A</t>
  </si>
  <si>
    <t>1899-04-26</t>
  </si>
  <si>
    <t>1899-04-27</t>
  </si>
  <si>
    <t>0.06A</t>
  </si>
  <si>
    <t>1.56A</t>
  </si>
  <si>
    <t>1.77A</t>
  </si>
  <si>
    <t>2.34A</t>
  </si>
  <si>
    <t>uncf</t>
  </si>
  <si>
    <t>1.38A</t>
  </si>
  <si>
    <t>1.72A</t>
  </si>
  <si>
    <t>0.70A</t>
  </si>
  <si>
    <t>1.09A</t>
  </si>
  <si>
    <t>CTRL+</t>
  </si>
  <si>
    <t>1.34A</t>
  </si>
  <si>
    <t>Note: Plainfield was ignored in this case, because it seemed like there was snow here</t>
  </si>
  <si>
    <t>0.04A</t>
  </si>
  <si>
    <t>Note: small amount here, will be disregarded anyways</t>
  </si>
  <si>
    <t>Sum Check</t>
  </si>
  <si>
    <t>Notes</t>
  </si>
  <si>
    <t>1.04A</t>
  </si>
  <si>
    <t>0.87A</t>
  </si>
  <si>
    <t>0.90A</t>
  </si>
  <si>
    <t>0.37A</t>
  </si>
  <si>
    <t>2.70A</t>
  </si>
  <si>
    <t>0.18A</t>
  </si>
  <si>
    <t>0.16A</t>
  </si>
  <si>
    <t>row/2</t>
  </si>
  <si>
    <t>2.18A</t>
  </si>
  <si>
    <t>0.11A</t>
  </si>
  <si>
    <t>0.40A</t>
  </si>
  <si>
    <t>1.05A</t>
  </si>
  <si>
    <t>NB two Day:</t>
  </si>
  <si>
    <t>Ratios</t>
  </si>
  <si>
    <t>Put information in</t>
  </si>
  <si>
    <t>Calculation</t>
  </si>
  <si>
    <t>New Values for NB</t>
  </si>
  <si>
    <t>Key:</t>
  </si>
  <si>
    <t>0.23A</t>
  </si>
  <si>
    <t>1.62A</t>
  </si>
  <si>
    <t>3.10A</t>
  </si>
  <si>
    <t>0.99A</t>
  </si>
  <si>
    <t>0.22A</t>
  </si>
  <si>
    <t>0.15A</t>
  </si>
  <si>
    <t>2.20A</t>
  </si>
  <si>
    <t>0.69A</t>
  </si>
  <si>
    <t>Plainfield, Hightstown, and Somerville all have acucmulations</t>
  </si>
  <si>
    <t>Hightsville has a trace, then a full amount</t>
  </si>
  <si>
    <t>0.57A</t>
  </si>
  <si>
    <t>1.06A</t>
  </si>
  <si>
    <t>1.36A</t>
  </si>
  <si>
    <t>0.08A</t>
  </si>
  <si>
    <t>0.60A</t>
  </si>
  <si>
    <t>0.05A</t>
  </si>
  <si>
    <t>The only reliable station had a trace on day 2 and 0.06 on day 1</t>
  </si>
  <si>
    <t>1.50A</t>
  </si>
  <si>
    <t>0.62A</t>
  </si>
  <si>
    <t>Pemberton</t>
  </si>
  <si>
    <t>Audubon</t>
  </si>
  <si>
    <t>0.74A</t>
  </si>
  <si>
    <t>IM Two Day:</t>
  </si>
  <si>
    <t>3.07A</t>
  </si>
  <si>
    <t>0.75A</t>
  </si>
  <si>
    <t>0.59A</t>
  </si>
  <si>
    <t>0.71A</t>
  </si>
  <si>
    <t>IM, PEM, and AUD all have evening OBS</t>
  </si>
  <si>
    <t>1.20A</t>
  </si>
  <si>
    <t>0.46A</t>
  </si>
  <si>
    <t>0.48A</t>
  </si>
  <si>
    <t>1.07A</t>
  </si>
  <si>
    <t>2.81A</t>
  </si>
  <si>
    <t>0.95A</t>
  </si>
  <si>
    <t>no Snow</t>
  </si>
  <si>
    <t>No snow involved</t>
  </si>
  <si>
    <t>1.00A</t>
  </si>
  <si>
    <t>0.44A</t>
  </si>
  <si>
    <t>0.10A</t>
  </si>
  <si>
    <t>M</t>
  </si>
  <si>
    <t>0.14A</t>
  </si>
  <si>
    <t>1.61A</t>
  </si>
  <si>
    <t>Mt holly has morning ob time</t>
  </si>
  <si>
    <t>no snow</t>
  </si>
  <si>
    <t>Notes (Snow involved unless otherwise noted)</t>
  </si>
  <si>
    <t>Day 3</t>
  </si>
  <si>
    <t>Day 4</t>
  </si>
  <si>
    <t>Day 5</t>
  </si>
  <si>
    <t>Day 6</t>
  </si>
  <si>
    <t>Day 7</t>
  </si>
  <si>
    <t>Station 1</t>
  </si>
  <si>
    <t>Station 2</t>
  </si>
  <si>
    <t>Day 8</t>
  </si>
  <si>
    <t>Station 1 %</t>
  </si>
  <si>
    <t>Result:</t>
  </si>
  <si>
    <t>MultiDay:</t>
  </si>
  <si>
    <t>Day 9</t>
  </si>
  <si>
    <t>Day 10</t>
  </si>
  <si>
    <t>Day 11</t>
  </si>
  <si>
    <t>Day 12</t>
  </si>
  <si>
    <t>Day 13</t>
  </si>
  <si>
    <t>zeros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</si>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</sst>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5" borderId="0" applyNumberFormat="0" applyBorder="0" applyAlignment="0" applyProtection="0"/>
    <xf numFmtId="0" fontId="8" fillId="6" borderId="1" applyNumberFormat="0" applyAlignment="0" applyProtection="0"/>
  </cellStyleXfs>
  <cellXfs count="4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2" fontId="0" fillId="0" borderId="0" xfId="0" applyNumberFormat="1" applyFill="1" applyBorder="1"/>
    <xf numFmtId="2" fontId="0" fillId="0" borderId="2" xfId="0" applyNumberFormat="1" applyFill="1" applyBorder="1"/>
    <xf numFmtId="165" fontId="0" fillId="0" borderId="0" xfId="0" applyNumberFormat="1" applyAlignment="1">
      <alignment horizontal="left"/>
    </xf>
    <xf numFmtId="165" fontId="0" fillId="0" borderId="2" xfId="0" applyNumberFormat="1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0" fillId="0" borderId="3" xfId="0" applyBorder="1"/>
    <xf numFmtId="2" fontId="0" fillId="0" borderId="3" xfId="0" applyNumberFormat="1" applyBorder="1"/>
    <xf numFmtId="0" fontId="3" fillId="4" borderId="1" xfId="3"/>
    <xf numFmtId="164" fontId="3" fillId="4" borderId="1" xfId="3" applyNumberFormat="1"/>
    <xf numFmtId="2" fontId="5" fillId="2" borderId="0" xfId="1" applyNumberFormat="1" applyFont="1"/>
    <xf numFmtId="0" fontId="4" fillId="0" borderId="0" xfId="0" applyFont="1"/>
    <xf numFmtId="2" fontId="2" fillId="3" borderId="0" xfId="2" applyNumberFormat="1"/>
    <xf numFmtId="165" fontId="0" fillId="0" borderId="0" xfId="0" applyNumberFormat="1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4" fillId="0" borderId="2" xfId="0" applyFont="1" applyBorder="1" applyAlignment="1">
      <alignment horizontal="center"/>
    </xf>
    <xf numFmtId="0" fontId="2" fillId="3" borderId="0" xfId="2" applyAlignment="1">
      <alignment horizontal="right"/>
    </xf>
    <xf numFmtId="0" fontId="3" fillId="4" borderId="1" xfId="3" applyAlignment="1">
      <alignment horizontal="right"/>
    </xf>
    <xf numFmtId="0" fontId="1" fillId="2" borderId="0" xfId="1" applyAlignment="1">
      <alignment horizontal="right"/>
    </xf>
    <xf numFmtId="165" fontId="6" fillId="5" borderId="3" xfId="4" applyNumberFormat="1" applyBorder="1" applyAlignment="1">
      <alignment horizontal="left"/>
    </xf>
    <xf numFmtId="0" fontId="6" fillId="5" borderId="3" xfId="4" applyBorder="1"/>
    <xf numFmtId="2" fontId="6" fillId="5" borderId="3" xfId="4" applyNumberFormat="1" applyBorder="1"/>
    <xf numFmtId="0" fontId="6" fillId="5" borderId="0" xfId="4" applyBorder="1"/>
    <xf numFmtId="165" fontId="6" fillId="5" borderId="2" xfId="4" applyNumberFormat="1" applyBorder="1" applyAlignment="1">
      <alignment horizontal="left"/>
    </xf>
    <xf numFmtId="0" fontId="6" fillId="5" borderId="2" xfId="4" applyBorder="1"/>
    <xf numFmtId="2" fontId="6" fillId="5" borderId="2" xfId="4" applyNumberFormat="1" applyBorder="1"/>
    <xf numFmtId="0" fontId="7" fillId="0" borderId="0" xfId="0" applyFont="1"/>
    <xf numFmtId="0" fontId="7" fillId="0" borderId="2" xfId="0" applyFont="1" applyBorder="1"/>
    <xf numFmtId="0" fontId="0" fillId="0" borderId="0" xfId="0" applyAlignment="1">
      <alignment wrapText="1"/>
    </xf>
    <xf numFmtId="0" fontId="8" fillId="6" borderId="1" xfId="5"/>
    <xf numFmtId="2" fontId="8" fillId="6" borderId="1" xfId="5" applyNumberFormat="1"/>
    <xf numFmtId="166" fontId="3" fillId="4" borderId="1" xfId="3" applyNumberFormat="1"/>
    <xf numFmtId="2" fontId="1" fillId="2" borderId="0" xfId="1" applyNumberFormat="1"/>
    <xf numFmtId="166" fontId="0" fillId="0" borderId="0" xfId="0" applyNumberFormat="1"/>
    <xf numFmtId="0" fontId="0" fillId="0" borderId="0" xfId="0" applyAlignment="1">
      <alignment horizontal="center" wrapText="1"/>
    </xf>
  </cellXfs>
  <cellStyles count="6">
    <cellStyle name="Bad" xfId="4" builtinId="27"/>
    <cellStyle name="Calculation" xfId="3" builtinId="22"/>
    <cellStyle name="Good" xfId="1" builtinId="26"/>
    <cellStyle name="Input" xfId="5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3"/>
  <sheetViews>
    <sheetView workbookViewId="0">
      <pane xSplit="5" ySplit="9" topLeftCell="F10" activePane="bottomRight" state="frozen"/>
      <selection pane="topRight" activeCell="F1" sqref="F1"/>
      <selection pane="bottomLeft" activeCell="A10" sqref="A10"/>
      <selection pane="bottomRight" activeCell="M77" sqref="M77"/>
    </sheetView>
  </sheetViews>
  <sheetFormatPr defaultRowHeight="15" x14ac:dyDescent="0.25"/>
  <cols>
    <col min="1" max="1" width="25" style="1" customWidth="1"/>
    <col min="4" max="4" width="13" customWidth="1"/>
    <col min="5" max="5" width="11.7109375" customWidth="1"/>
    <col min="6" max="6" width="4.85546875" customWidth="1"/>
    <col min="8" max="8" width="3.85546875" customWidth="1"/>
    <col min="9" max="9" width="17.42578125" customWidth="1"/>
    <col min="10" max="10" width="12" customWidth="1"/>
    <col min="11" max="11" width="9.7109375" customWidth="1"/>
    <col min="13" max="13" width="11.28515625" customWidth="1"/>
    <col min="14" max="14" width="77.42578125" customWidth="1"/>
  </cols>
  <sheetData>
    <row r="1" spans="1:14" x14ac:dyDescent="0.25">
      <c r="E1" t="s">
        <v>51</v>
      </c>
      <c r="J1" s="22" t="s">
        <v>12</v>
      </c>
      <c r="K1" s="22" t="s">
        <v>13</v>
      </c>
      <c r="L1" s="22" t="s">
        <v>14</v>
      </c>
      <c r="M1" s="22" t="s">
        <v>37</v>
      </c>
      <c r="N1" s="22" t="s">
        <v>38</v>
      </c>
    </row>
    <row r="2" spans="1:14" x14ac:dyDescent="0.25">
      <c r="B2" s="2" t="s">
        <v>1</v>
      </c>
      <c r="C2" s="2" t="s">
        <v>2</v>
      </c>
      <c r="D2" s="2" t="s">
        <v>52</v>
      </c>
      <c r="E2" s="18">
        <v>0.62</v>
      </c>
      <c r="I2" s="17" t="s">
        <v>7</v>
      </c>
      <c r="J2" s="19" t="s">
        <v>8</v>
      </c>
      <c r="K2" s="20" t="s">
        <v>9</v>
      </c>
      <c r="L2" s="21">
        <v>0.28999999999999998</v>
      </c>
      <c r="M2" s="20"/>
      <c r="N2" s="20"/>
    </row>
    <row r="3" spans="1:14" x14ac:dyDescent="0.25">
      <c r="A3" s="1" t="s">
        <v>0</v>
      </c>
      <c r="B3" s="18">
        <v>0.33</v>
      </c>
      <c r="C3" s="18">
        <v>0.22</v>
      </c>
      <c r="D3" s="14">
        <f>B3/C3</f>
        <v>1.5</v>
      </c>
      <c r="G3" t="s">
        <v>32</v>
      </c>
      <c r="J3" s="10" t="s">
        <v>10</v>
      </c>
      <c r="K3" s="5" t="s">
        <v>11</v>
      </c>
      <c r="L3" s="6">
        <v>2.4900000000000002</v>
      </c>
      <c r="M3" s="6">
        <f>SUM(L2:L3)</f>
        <v>2.7800000000000002</v>
      </c>
      <c r="N3" s="5"/>
    </row>
    <row r="4" spans="1:14" x14ac:dyDescent="0.25">
      <c r="A4" s="1" t="s">
        <v>3</v>
      </c>
      <c r="B4" s="18"/>
      <c r="C4" s="18"/>
      <c r="D4" s="14" t="e">
        <f>B4/C4</f>
        <v>#DIV/0!</v>
      </c>
      <c r="G4" t="s">
        <v>27</v>
      </c>
      <c r="J4" s="9" t="s">
        <v>15</v>
      </c>
      <c r="K4" t="s">
        <v>9</v>
      </c>
      <c r="L4" s="4">
        <v>0.55000000000000004</v>
      </c>
      <c r="M4" s="13"/>
      <c r="N4" s="12"/>
    </row>
    <row r="5" spans="1:14" x14ac:dyDescent="0.25">
      <c r="D5" s="14" t="e">
        <f>ABS(D3-D4)</f>
        <v>#DIV/0!</v>
      </c>
      <c r="J5" s="10" t="s">
        <v>16</v>
      </c>
      <c r="K5" s="5" t="s">
        <v>17</v>
      </c>
      <c r="L5" s="6">
        <v>0.82</v>
      </c>
      <c r="M5" s="6">
        <f t="shared" ref="M5:M21" si="0">SUM(L4:L5)</f>
        <v>1.37</v>
      </c>
      <c r="N5" s="5"/>
    </row>
    <row r="6" spans="1:14" x14ac:dyDescent="0.25">
      <c r="A6" s="1" t="s">
        <v>4</v>
      </c>
      <c r="B6" s="14">
        <f>AVERAGE(B3:B4)</f>
        <v>0.33</v>
      </c>
      <c r="C6" s="14">
        <f>AVERAGE(C3:C4)</f>
        <v>0.22</v>
      </c>
      <c r="G6" t="s">
        <v>46</v>
      </c>
      <c r="J6" s="9" t="s">
        <v>18</v>
      </c>
      <c r="K6" t="s">
        <v>9</v>
      </c>
      <c r="L6" s="7">
        <v>0.03</v>
      </c>
      <c r="M6" s="20"/>
      <c r="N6" s="20"/>
    </row>
    <row r="7" spans="1:14" x14ac:dyDescent="0.25">
      <c r="A7" s="1" t="s">
        <v>6</v>
      </c>
      <c r="B7" s="15">
        <f>B6/SUM(B6:C6)</f>
        <v>0.6</v>
      </c>
      <c r="C7" s="15">
        <f>C6/SUM(B6:C6)</f>
        <v>0.39999999999999997</v>
      </c>
      <c r="E7" s="3"/>
      <c r="J7" s="10" t="s">
        <v>19</v>
      </c>
      <c r="K7" s="5" t="s">
        <v>20</v>
      </c>
      <c r="L7" s="8">
        <v>0.32</v>
      </c>
      <c r="M7" s="6">
        <f>SUM(L6:L7)</f>
        <v>0.35</v>
      </c>
      <c r="N7" s="5"/>
    </row>
    <row r="8" spans="1:14" x14ac:dyDescent="0.25">
      <c r="J8" s="9" t="s">
        <v>21</v>
      </c>
      <c r="K8" t="s">
        <v>9</v>
      </c>
      <c r="L8" s="4">
        <v>0.06</v>
      </c>
      <c r="M8" s="13"/>
      <c r="N8" s="12"/>
    </row>
    <row r="9" spans="1:14" x14ac:dyDescent="0.25">
      <c r="A9" s="1" t="s">
        <v>5</v>
      </c>
      <c r="B9" s="16">
        <f>B7*E2</f>
        <v>0.372</v>
      </c>
      <c r="C9" s="16">
        <f>C7*E2</f>
        <v>0.24799999999999997</v>
      </c>
      <c r="E9" s="4">
        <f>SUM(B9:C9)</f>
        <v>0.62</v>
      </c>
      <c r="J9" s="10" t="s">
        <v>22</v>
      </c>
      <c r="K9" s="5" t="s">
        <v>23</v>
      </c>
      <c r="L9" s="6">
        <v>0</v>
      </c>
      <c r="M9" s="6">
        <f t="shared" si="0"/>
        <v>0.06</v>
      </c>
      <c r="N9" s="5"/>
    </row>
    <row r="10" spans="1:14" x14ac:dyDescent="0.25">
      <c r="J10" s="11">
        <v>35</v>
      </c>
      <c r="K10" s="12" t="s">
        <v>9</v>
      </c>
      <c r="L10" s="13">
        <v>0.16</v>
      </c>
      <c r="M10" s="20"/>
      <c r="N10" s="20"/>
    </row>
    <row r="11" spans="1:14" x14ac:dyDescent="0.25">
      <c r="J11" s="10">
        <v>36</v>
      </c>
      <c r="K11" s="5" t="s">
        <v>24</v>
      </c>
      <c r="L11" s="6">
        <v>1.4</v>
      </c>
      <c r="M11" s="6">
        <f>SUM(L10:L11)</f>
        <v>1.5599999999999998</v>
      </c>
      <c r="N11" s="5"/>
    </row>
    <row r="12" spans="1:14" x14ac:dyDescent="0.25">
      <c r="J12" s="11">
        <v>43</v>
      </c>
      <c r="K12" s="12" t="s">
        <v>9</v>
      </c>
      <c r="L12" s="13">
        <v>0.08</v>
      </c>
      <c r="M12" s="13"/>
      <c r="N12" s="12"/>
    </row>
    <row r="13" spans="1:14" x14ac:dyDescent="0.25">
      <c r="J13" s="10">
        <v>44</v>
      </c>
      <c r="K13" s="5" t="s">
        <v>25</v>
      </c>
      <c r="L13" s="6">
        <v>1.69</v>
      </c>
      <c r="M13" s="6">
        <f t="shared" si="0"/>
        <v>1.77</v>
      </c>
      <c r="N13" s="5"/>
    </row>
    <row r="14" spans="1:14" x14ac:dyDescent="0.25">
      <c r="A14" s="1" t="s">
        <v>56</v>
      </c>
      <c r="J14" s="11">
        <v>207</v>
      </c>
      <c r="K14" s="12" t="s">
        <v>9</v>
      </c>
      <c r="L14" s="13">
        <v>1.05</v>
      </c>
      <c r="M14" s="20"/>
      <c r="N14" s="20"/>
    </row>
    <row r="15" spans="1:14" x14ac:dyDescent="0.25">
      <c r="A15" s="23" t="s">
        <v>53</v>
      </c>
      <c r="J15" s="10">
        <v>208</v>
      </c>
      <c r="K15" s="5" t="s">
        <v>26</v>
      </c>
      <c r="L15" s="6">
        <v>1.29</v>
      </c>
      <c r="M15" s="6">
        <f>SUM(L14:L15)</f>
        <v>2.34</v>
      </c>
      <c r="N15" s="5"/>
    </row>
    <row r="16" spans="1:14" x14ac:dyDescent="0.25">
      <c r="A16" s="24" t="s">
        <v>54</v>
      </c>
      <c r="J16" s="11">
        <v>377</v>
      </c>
      <c r="K16" s="12" t="s">
        <v>9</v>
      </c>
      <c r="L16" s="13">
        <v>0.67</v>
      </c>
      <c r="M16" s="13"/>
      <c r="N16" s="12"/>
    </row>
    <row r="17" spans="1:14" x14ac:dyDescent="0.25">
      <c r="A17" s="25" t="s">
        <v>55</v>
      </c>
      <c r="J17" s="10">
        <v>378</v>
      </c>
      <c r="K17" s="5" t="s">
        <v>28</v>
      </c>
      <c r="L17" s="6">
        <v>0.71</v>
      </c>
      <c r="M17" s="6">
        <f t="shared" si="0"/>
        <v>1.38</v>
      </c>
      <c r="N17" s="5"/>
    </row>
    <row r="18" spans="1:14" x14ac:dyDescent="0.25">
      <c r="J18" s="11">
        <v>693</v>
      </c>
      <c r="K18" s="12" t="s">
        <v>9</v>
      </c>
      <c r="L18" s="13">
        <v>0.16</v>
      </c>
      <c r="M18" s="20"/>
      <c r="N18" s="20"/>
    </row>
    <row r="19" spans="1:14" x14ac:dyDescent="0.25">
      <c r="J19" s="10">
        <v>694</v>
      </c>
      <c r="K19" s="5" t="s">
        <v>29</v>
      </c>
      <c r="L19" s="6">
        <v>1.56</v>
      </c>
      <c r="M19" s="6">
        <f>SUM(L18:L19)</f>
        <v>1.72</v>
      </c>
      <c r="N19" s="5"/>
    </row>
    <row r="20" spans="1:14" x14ac:dyDescent="0.25">
      <c r="J20" s="11">
        <v>898</v>
      </c>
      <c r="K20" s="12" t="s">
        <v>9</v>
      </c>
      <c r="L20" s="13">
        <v>0.14000000000000001</v>
      </c>
      <c r="M20" s="13"/>
      <c r="N20" s="12"/>
    </row>
    <row r="21" spans="1:14" x14ac:dyDescent="0.25">
      <c r="J21" s="10">
        <v>899</v>
      </c>
      <c r="K21" s="5" t="s">
        <v>30</v>
      </c>
      <c r="L21" s="6">
        <v>0.56000000000000005</v>
      </c>
      <c r="M21" s="6">
        <f t="shared" si="0"/>
        <v>0.70000000000000007</v>
      </c>
      <c r="N21" s="5"/>
    </row>
    <row r="22" spans="1:14" x14ac:dyDescent="0.25">
      <c r="J22" s="11">
        <v>1060</v>
      </c>
      <c r="K22" s="12" t="s">
        <v>9</v>
      </c>
      <c r="L22" s="13">
        <v>0.55000000000000004</v>
      </c>
      <c r="M22" s="12"/>
      <c r="N22" s="12"/>
    </row>
    <row r="23" spans="1:14" x14ac:dyDescent="0.25">
      <c r="J23" s="10">
        <v>1061</v>
      </c>
      <c r="K23" s="5" t="s">
        <v>31</v>
      </c>
      <c r="L23" s="6">
        <v>0.55000000000000004</v>
      </c>
      <c r="M23" s="6">
        <f>SUM(L22:L23)</f>
        <v>1.1000000000000001</v>
      </c>
      <c r="N23" s="5"/>
    </row>
    <row r="24" spans="1:14" x14ac:dyDescent="0.25">
      <c r="J24" s="11">
        <v>1779</v>
      </c>
      <c r="K24" s="12" t="s">
        <v>9</v>
      </c>
      <c r="L24" s="13">
        <v>1.1200000000000001</v>
      </c>
      <c r="M24" s="13"/>
      <c r="N24" s="12" t="s">
        <v>34</v>
      </c>
    </row>
    <row r="25" spans="1:14" x14ac:dyDescent="0.25">
      <c r="J25" s="10">
        <v>1780</v>
      </c>
      <c r="K25" s="5" t="s">
        <v>33</v>
      </c>
      <c r="L25" s="6">
        <v>0.22</v>
      </c>
      <c r="M25" s="6">
        <f t="shared" ref="M25:M27" si="1">SUM(L24:L25)</f>
        <v>1.34</v>
      </c>
      <c r="N25" s="5"/>
    </row>
    <row r="26" spans="1:14" x14ac:dyDescent="0.25">
      <c r="J26" s="11">
        <v>2289</v>
      </c>
      <c r="K26" s="12" t="s">
        <v>9</v>
      </c>
      <c r="L26" s="13">
        <v>0.02</v>
      </c>
      <c r="M26" s="13"/>
      <c r="N26" s="12" t="s">
        <v>36</v>
      </c>
    </row>
    <row r="27" spans="1:14" x14ac:dyDescent="0.25">
      <c r="J27" s="10">
        <v>2290</v>
      </c>
      <c r="K27" s="5" t="s">
        <v>35</v>
      </c>
      <c r="L27" s="6">
        <v>0.02</v>
      </c>
      <c r="M27" s="6">
        <f t="shared" si="1"/>
        <v>0.04</v>
      </c>
      <c r="N27" s="5"/>
    </row>
    <row r="28" spans="1:14" x14ac:dyDescent="0.25">
      <c r="J28" s="11">
        <v>2709</v>
      </c>
      <c r="K28" s="12" t="s">
        <v>9</v>
      </c>
      <c r="L28" s="13">
        <v>0.02</v>
      </c>
      <c r="M28" s="20"/>
      <c r="N28" s="20"/>
    </row>
    <row r="29" spans="1:14" x14ac:dyDescent="0.25">
      <c r="J29" s="10">
        <v>2710</v>
      </c>
      <c r="K29" s="5" t="s">
        <v>39</v>
      </c>
      <c r="L29" s="6">
        <v>1.02</v>
      </c>
      <c r="M29" s="6">
        <f>SUM(L28:L29)</f>
        <v>1.04</v>
      </c>
      <c r="N29" s="5"/>
    </row>
    <row r="30" spans="1:14" x14ac:dyDescent="0.25">
      <c r="J30" s="11">
        <v>2945</v>
      </c>
      <c r="K30" s="12" t="s">
        <v>9</v>
      </c>
      <c r="L30" s="13">
        <v>0.06</v>
      </c>
      <c r="M30" s="13"/>
      <c r="N30" s="12"/>
    </row>
    <row r="31" spans="1:14" x14ac:dyDescent="0.25">
      <c r="J31" s="10">
        <v>2946</v>
      </c>
      <c r="K31" s="5" t="s">
        <v>40</v>
      </c>
      <c r="L31" s="6">
        <v>0.81</v>
      </c>
      <c r="M31" s="6">
        <f t="shared" ref="M31" si="2">SUM(L30:L31)</f>
        <v>0.87000000000000011</v>
      </c>
      <c r="N31" s="5"/>
    </row>
    <row r="32" spans="1:14" x14ac:dyDescent="0.25">
      <c r="J32" s="11">
        <v>2948</v>
      </c>
      <c r="K32" s="12" t="s">
        <v>9</v>
      </c>
      <c r="L32" s="13">
        <v>0</v>
      </c>
      <c r="M32" s="20"/>
      <c r="N32" s="20"/>
    </row>
    <row r="33" spans="1:14" x14ac:dyDescent="0.25">
      <c r="J33" s="10">
        <v>2949</v>
      </c>
      <c r="K33" s="5" t="s">
        <v>23</v>
      </c>
      <c r="L33" s="6">
        <v>0.06</v>
      </c>
      <c r="M33" s="6">
        <f>SUM(L32:L33)</f>
        <v>0.06</v>
      </c>
      <c r="N33" s="5"/>
    </row>
    <row r="34" spans="1:14" x14ac:dyDescent="0.25">
      <c r="J34" s="11">
        <v>2958</v>
      </c>
      <c r="K34" s="12" t="s">
        <v>9</v>
      </c>
      <c r="L34" s="13">
        <v>0.35</v>
      </c>
      <c r="M34" s="13"/>
      <c r="N34" s="12"/>
    </row>
    <row r="35" spans="1:14" x14ac:dyDescent="0.25">
      <c r="J35" s="10">
        <v>2959</v>
      </c>
      <c r="K35" s="5" t="s">
        <v>41</v>
      </c>
      <c r="L35" s="6">
        <v>0.55000000000000004</v>
      </c>
      <c r="M35" s="6">
        <f t="shared" ref="M35" si="3">SUM(L34:L35)</f>
        <v>0.9</v>
      </c>
      <c r="N35" s="5"/>
    </row>
    <row r="36" spans="1:14" x14ac:dyDescent="0.25">
      <c r="J36" s="11">
        <v>3140</v>
      </c>
      <c r="K36" s="12" t="s">
        <v>9</v>
      </c>
      <c r="L36" s="13">
        <v>0.13</v>
      </c>
      <c r="M36" s="20"/>
      <c r="N36" s="20"/>
    </row>
    <row r="37" spans="1:14" x14ac:dyDescent="0.25">
      <c r="J37" s="10">
        <v>3141</v>
      </c>
      <c r="K37" s="5" t="s">
        <v>42</v>
      </c>
      <c r="L37" s="6">
        <v>0.24</v>
      </c>
      <c r="M37" s="6">
        <f>SUM(L36:L37)</f>
        <v>0.37</v>
      </c>
      <c r="N37" s="5"/>
    </row>
    <row r="38" spans="1:14" x14ac:dyDescent="0.25">
      <c r="J38" s="11">
        <v>3160</v>
      </c>
      <c r="K38" s="12" t="s">
        <v>9</v>
      </c>
      <c r="L38" s="13">
        <v>0.01</v>
      </c>
      <c r="M38" s="13"/>
      <c r="N38" s="12"/>
    </row>
    <row r="39" spans="1:14" x14ac:dyDescent="0.25">
      <c r="J39" s="10">
        <v>3161</v>
      </c>
      <c r="K39" s="5" t="s">
        <v>43</v>
      </c>
      <c r="L39" s="6">
        <v>2.69</v>
      </c>
      <c r="M39" s="6">
        <f t="shared" ref="M39" si="4">SUM(L38:L39)</f>
        <v>2.6999999999999997</v>
      </c>
      <c r="N39" s="5"/>
    </row>
    <row r="40" spans="1:14" x14ac:dyDescent="0.25">
      <c r="J40" s="11">
        <v>3197</v>
      </c>
      <c r="K40" s="12" t="s">
        <v>9</v>
      </c>
      <c r="L40" s="13">
        <v>0</v>
      </c>
      <c r="M40" s="20"/>
      <c r="N40" s="20"/>
    </row>
    <row r="41" spans="1:14" x14ac:dyDescent="0.25">
      <c r="A41" s="1" t="s">
        <v>56</v>
      </c>
      <c r="J41" s="10">
        <v>3198</v>
      </c>
      <c r="K41" s="5" t="s">
        <v>44</v>
      </c>
      <c r="L41" s="6">
        <v>0.18</v>
      </c>
      <c r="M41" s="6">
        <f>SUM(L40:L41)</f>
        <v>0.18</v>
      </c>
      <c r="N41" s="5"/>
    </row>
    <row r="42" spans="1:14" x14ac:dyDescent="0.25">
      <c r="A42" s="23" t="s">
        <v>53</v>
      </c>
      <c r="J42" s="9">
        <v>3206</v>
      </c>
      <c r="K42" t="s">
        <v>9</v>
      </c>
      <c r="L42" s="4">
        <v>0</v>
      </c>
      <c r="M42" s="13"/>
      <c r="N42" s="12"/>
    </row>
    <row r="43" spans="1:14" x14ac:dyDescent="0.25">
      <c r="A43" s="24" t="s">
        <v>54</v>
      </c>
      <c r="J43" s="9">
        <v>3207</v>
      </c>
      <c r="K43" t="s">
        <v>45</v>
      </c>
      <c r="L43" s="4">
        <v>0.16</v>
      </c>
      <c r="M43" s="6">
        <f t="shared" ref="M43" si="5">SUM(L42:L43)</f>
        <v>0.16</v>
      </c>
      <c r="N43" s="5"/>
    </row>
    <row r="44" spans="1:14" x14ac:dyDescent="0.25">
      <c r="A44" s="25" t="s">
        <v>55</v>
      </c>
      <c r="J44" s="11">
        <v>3263</v>
      </c>
      <c r="K44" s="12" t="s">
        <v>9</v>
      </c>
      <c r="L44" s="13">
        <v>0</v>
      </c>
      <c r="M44" s="20"/>
      <c r="N44" s="20"/>
    </row>
    <row r="45" spans="1:14" x14ac:dyDescent="0.25">
      <c r="J45" s="10">
        <v>3264</v>
      </c>
      <c r="K45" s="5" t="s">
        <v>47</v>
      </c>
      <c r="L45" s="6">
        <v>2.1800000000000002</v>
      </c>
      <c r="M45" s="6">
        <f>SUM(L44:L45)</f>
        <v>2.1800000000000002</v>
      </c>
      <c r="N45" s="5"/>
    </row>
    <row r="46" spans="1:14" x14ac:dyDescent="0.25">
      <c r="J46" s="11">
        <v>3279</v>
      </c>
      <c r="K46" s="12" t="s">
        <v>9</v>
      </c>
      <c r="L46" s="13">
        <v>0.02</v>
      </c>
      <c r="M46" s="13"/>
      <c r="N46" s="12"/>
    </row>
    <row r="47" spans="1:14" x14ac:dyDescent="0.25">
      <c r="J47" s="10">
        <v>3280</v>
      </c>
      <c r="K47" s="5" t="s">
        <v>20</v>
      </c>
      <c r="L47" s="6">
        <v>0.33</v>
      </c>
      <c r="M47" s="6">
        <f t="shared" ref="M47" si="6">SUM(L46:L47)</f>
        <v>0.35000000000000003</v>
      </c>
      <c r="N47" s="5"/>
    </row>
    <row r="48" spans="1:14" x14ac:dyDescent="0.25">
      <c r="J48" s="11">
        <v>3287</v>
      </c>
      <c r="K48" s="12" t="s">
        <v>9</v>
      </c>
      <c r="L48" s="13">
        <v>0.09</v>
      </c>
      <c r="M48" s="20"/>
      <c r="N48" s="20"/>
    </row>
    <row r="49" spans="10:14" x14ac:dyDescent="0.25">
      <c r="J49" s="19">
        <v>3288</v>
      </c>
      <c r="K49" s="5" t="s">
        <v>48</v>
      </c>
      <c r="L49" s="6">
        <v>0.02</v>
      </c>
      <c r="M49" s="6">
        <f>SUM(L48:L49)</f>
        <v>0.11</v>
      </c>
      <c r="N49" s="5"/>
    </row>
    <row r="50" spans="10:14" x14ac:dyDescent="0.25">
      <c r="J50" s="11">
        <v>3301</v>
      </c>
      <c r="K50" s="12" t="s">
        <v>9</v>
      </c>
      <c r="L50" s="13">
        <v>0.08</v>
      </c>
      <c r="M50" s="13"/>
      <c r="N50" s="12"/>
    </row>
    <row r="51" spans="10:14" x14ac:dyDescent="0.25">
      <c r="J51" s="10">
        <v>3302</v>
      </c>
      <c r="K51" s="5" t="s">
        <v>49</v>
      </c>
      <c r="L51" s="6">
        <v>0.32</v>
      </c>
      <c r="M51" s="6">
        <f t="shared" ref="M51" si="7">SUM(L50:L51)</f>
        <v>0.4</v>
      </c>
      <c r="N51" s="5"/>
    </row>
    <row r="52" spans="10:14" x14ac:dyDescent="0.25">
      <c r="J52" s="11">
        <v>3328</v>
      </c>
      <c r="K52" s="12" t="s">
        <v>9</v>
      </c>
      <c r="L52" s="13">
        <v>0.39</v>
      </c>
      <c r="M52" s="20"/>
      <c r="N52" s="20"/>
    </row>
    <row r="53" spans="10:14" x14ac:dyDescent="0.25">
      <c r="J53" s="10">
        <v>3329</v>
      </c>
      <c r="K53" s="5" t="s">
        <v>50</v>
      </c>
      <c r="L53" s="6">
        <v>0.66</v>
      </c>
      <c r="M53" s="6">
        <f>SUM(L52:L53)</f>
        <v>1.05</v>
      </c>
      <c r="N53" s="5"/>
    </row>
    <row r="54" spans="10:14" x14ac:dyDescent="0.25">
      <c r="J54" s="11">
        <v>3333</v>
      </c>
      <c r="K54" s="12" t="s">
        <v>9</v>
      </c>
      <c r="L54" s="13">
        <v>0.15</v>
      </c>
      <c r="M54" s="13"/>
      <c r="N54" s="12"/>
    </row>
    <row r="55" spans="10:14" x14ac:dyDescent="0.25">
      <c r="J55" s="10">
        <v>3334</v>
      </c>
      <c r="K55" s="5" t="s">
        <v>57</v>
      </c>
      <c r="L55" s="6">
        <v>0.08</v>
      </c>
      <c r="M55" s="6">
        <f t="shared" ref="M55" si="8">SUM(L54:L55)</f>
        <v>0.22999999999999998</v>
      </c>
      <c r="N55" s="5"/>
    </row>
    <row r="56" spans="10:14" x14ac:dyDescent="0.25">
      <c r="J56" s="11">
        <v>3371</v>
      </c>
      <c r="K56" s="12" t="s">
        <v>9</v>
      </c>
      <c r="L56" s="13">
        <v>0</v>
      </c>
      <c r="M56" s="20"/>
      <c r="N56" s="20"/>
    </row>
    <row r="57" spans="10:14" x14ac:dyDescent="0.25">
      <c r="J57" s="10">
        <v>3372</v>
      </c>
      <c r="K57" s="5" t="s">
        <v>58</v>
      </c>
      <c r="L57" s="6">
        <v>1.62</v>
      </c>
      <c r="M57" s="6">
        <f>SUM(L56:L57)</f>
        <v>1.62</v>
      </c>
      <c r="N57" s="5"/>
    </row>
    <row r="58" spans="10:14" x14ac:dyDescent="0.25">
      <c r="J58" s="11">
        <v>3374</v>
      </c>
      <c r="K58" s="12" t="s">
        <v>9</v>
      </c>
      <c r="L58" s="13">
        <v>0</v>
      </c>
      <c r="M58" s="13"/>
      <c r="N58" s="12"/>
    </row>
    <row r="59" spans="10:14" x14ac:dyDescent="0.25">
      <c r="J59" s="10">
        <v>3375</v>
      </c>
      <c r="K59" s="5" t="s">
        <v>20</v>
      </c>
      <c r="L59" s="6">
        <v>0.35</v>
      </c>
      <c r="M59" s="6">
        <f t="shared" ref="M59" si="9">SUM(L58:L59)</f>
        <v>0.35</v>
      </c>
      <c r="N59" s="5"/>
    </row>
    <row r="60" spans="10:14" x14ac:dyDescent="0.25">
      <c r="J60" s="11">
        <v>3391</v>
      </c>
      <c r="K60" s="12" t="s">
        <v>9</v>
      </c>
      <c r="L60" s="13">
        <v>0.01</v>
      </c>
      <c r="M60" s="13"/>
      <c r="N60" s="12"/>
    </row>
    <row r="61" spans="10:14" x14ac:dyDescent="0.25">
      <c r="J61" s="10">
        <v>3392</v>
      </c>
      <c r="K61" s="5" t="s">
        <v>59</v>
      </c>
      <c r="L61" s="6">
        <v>3.09</v>
      </c>
      <c r="M61" s="6">
        <f t="shared" ref="M61" si="10">SUM(L60:L61)</f>
        <v>3.0999999999999996</v>
      </c>
      <c r="N61" s="5"/>
    </row>
    <row r="62" spans="10:14" x14ac:dyDescent="0.25">
      <c r="J62" s="11">
        <v>3397</v>
      </c>
      <c r="K62" s="12" t="s">
        <v>9</v>
      </c>
      <c r="L62" s="13">
        <v>0.17</v>
      </c>
      <c r="M62" s="20"/>
      <c r="N62" s="20"/>
    </row>
    <row r="63" spans="10:14" x14ac:dyDescent="0.25">
      <c r="J63" s="19">
        <v>3398</v>
      </c>
      <c r="K63" s="5" t="s">
        <v>60</v>
      </c>
      <c r="L63" s="6">
        <v>0.82</v>
      </c>
      <c r="M63" s="6">
        <f>SUM(L62:L63)</f>
        <v>0.99</v>
      </c>
      <c r="N63" s="5"/>
    </row>
    <row r="64" spans="10:14" x14ac:dyDescent="0.25">
      <c r="J64" s="11">
        <v>3572</v>
      </c>
      <c r="K64" s="12" t="s">
        <v>9</v>
      </c>
      <c r="L64" s="13">
        <v>0.01</v>
      </c>
      <c r="M64" s="13"/>
      <c r="N64" s="12"/>
    </row>
    <row r="65" spans="1:14" x14ac:dyDescent="0.25">
      <c r="J65" s="10">
        <v>3573</v>
      </c>
      <c r="K65" s="5" t="s">
        <v>61</v>
      </c>
      <c r="L65" s="6">
        <v>0.21</v>
      </c>
      <c r="M65" s="6">
        <f t="shared" ref="M65" si="11">SUM(L64:L65)</f>
        <v>0.22</v>
      </c>
      <c r="N65" s="5"/>
    </row>
    <row r="66" spans="1:14" x14ac:dyDescent="0.25">
      <c r="J66" s="11">
        <v>3575</v>
      </c>
      <c r="K66" s="12" t="s">
        <v>9</v>
      </c>
      <c r="L66" s="13">
        <v>0</v>
      </c>
      <c r="M66" s="20"/>
      <c r="N66" s="20"/>
    </row>
    <row r="67" spans="1:14" x14ac:dyDescent="0.25">
      <c r="J67" s="10">
        <v>3576</v>
      </c>
      <c r="K67" s="5" t="s">
        <v>62</v>
      </c>
      <c r="L67" s="6">
        <v>0.15</v>
      </c>
      <c r="M67" s="6">
        <f>SUM(L66:L67)</f>
        <v>0.15</v>
      </c>
      <c r="N67" s="5"/>
    </row>
    <row r="68" spans="1:14" x14ac:dyDescent="0.25">
      <c r="A68" s="1" t="s">
        <v>56</v>
      </c>
      <c r="J68" s="11">
        <v>3594</v>
      </c>
      <c r="K68" s="12" t="s">
        <v>9</v>
      </c>
      <c r="L68" s="13">
        <v>0.1</v>
      </c>
      <c r="M68" s="13"/>
      <c r="N68" s="12"/>
    </row>
    <row r="69" spans="1:14" x14ac:dyDescent="0.25">
      <c r="A69" s="23" t="s">
        <v>53</v>
      </c>
      <c r="J69" s="10">
        <v>3595</v>
      </c>
      <c r="K69" s="5" t="s">
        <v>44</v>
      </c>
      <c r="L69" s="6">
        <v>0.08</v>
      </c>
      <c r="M69" s="6">
        <f t="shared" ref="M69" si="12">SUM(L68:L69)</f>
        <v>0.18</v>
      </c>
      <c r="N69" s="5"/>
    </row>
    <row r="70" spans="1:14" x14ac:dyDescent="0.25">
      <c r="A70" s="24" t="s">
        <v>54</v>
      </c>
      <c r="J70" s="26">
        <v>3666</v>
      </c>
      <c r="K70" s="27" t="s">
        <v>9</v>
      </c>
      <c r="L70" s="28"/>
      <c r="M70" s="29"/>
      <c r="N70" s="27" t="s">
        <v>65</v>
      </c>
    </row>
    <row r="71" spans="1:14" x14ac:dyDescent="0.25">
      <c r="A71" s="25" t="s">
        <v>55</v>
      </c>
      <c r="J71" s="30">
        <v>3667</v>
      </c>
      <c r="K71" s="31" t="s">
        <v>63</v>
      </c>
      <c r="L71" s="32"/>
      <c r="M71" s="32">
        <f t="shared" ref="M71" si="13">SUM(L70:L71)</f>
        <v>0</v>
      </c>
      <c r="N71" s="31" t="s">
        <v>66</v>
      </c>
    </row>
    <row r="72" spans="1:14" x14ac:dyDescent="0.25">
      <c r="J72" s="26">
        <v>3670</v>
      </c>
      <c r="K72" s="27" t="s">
        <v>9</v>
      </c>
      <c r="L72" s="28"/>
      <c r="M72" s="28"/>
      <c r="N72" s="27" t="s">
        <v>65</v>
      </c>
    </row>
    <row r="73" spans="1:14" x14ac:dyDescent="0.25">
      <c r="J73" s="30">
        <v>3671</v>
      </c>
      <c r="K73" s="31" t="s">
        <v>64</v>
      </c>
      <c r="L73" s="32"/>
      <c r="M73" s="32">
        <f t="shared" ref="M73" si="14">SUM(L72:L73)</f>
        <v>0</v>
      </c>
      <c r="N73" s="31" t="s">
        <v>66</v>
      </c>
    </row>
    <row r="74" spans="1:14" x14ac:dyDescent="0.25">
      <c r="J74" s="11">
        <v>3687</v>
      </c>
      <c r="K74" s="12" t="s">
        <v>9</v>
      </c>
      <c r="L74" s="13">
        <v>0.08</v>
      </c>
      <c r="M74" s="20"/>
      <c r="N74" s="20"/>
    </row>
    <row r="75" spans="1:14" x14ac:dyDescent="0.25">
      <c r="J75" s="10">
        <v>3688</v>
      </c>
      <c r="K75" s="5" t="s">
        <v>61</v>
      </c>
      <c r="L75" s="6">
        <v>0.12</v>
      </c>
      <c r="M75" s="6">
        <f t="shared" ref="M75" si="15">SUM(L74:L75)</f>
        <v>0.2</v>
      </c>
      <c r="N75" s="5"/>
    </row>
    <row r="76" spans="1:14" x14ac:dyDescent="0.25">
      <c r="J76" s="11">
        <v>3695</v>
      </c>
      <c r="K76" s="12" t="s">
        <v>9</v>
      </c>
      <c r="L76" s="13">
        <v>0.13</v>
      </c>
      <c r="M76" s="13"/>
      <c r="N76" s="12"/>
    </row>
    <row r="77" spans="1:14" x14ac:dyDescent="0.25">
      <c r="J77" s="10">
        <v>3696</v>
      </c>
      <c r="K77" s="5" t="s">
        <v>67</v>
      </c>
      <c r="L77" s="6">
        <v>0.44</v>
      </c>
      <c r="M77" s="6">
        <f t="shared" ref="M77" si="16">SUM(L76:L77)</f>
        <v>0.57000000000000006</v>
      </c>
      <c r="N77" s="5"/>
    </row>
    <row r="78" spans="1:14" x14ac:dyDescent="0.25">
      <c r="J78" s="11">
        <v>3794</v>
      </c>
      <c r="K78" s="12" t="s">
        <v>9</v>
      </c>
      <c r="L78" s="13">
        <v>0</v>
      </c>
      <c r="M78" s="20"/>
      <c r="N78" s="20"/>
    </row>
    <row r="79" spans="1:14" x14ac:dyDescent="0.25">
      <c r="J79" s="10">
        <v>3795</v>
      </c>
      <c r="K79" s="5" t="s">
        <v>68</v>
      </c>
      <c r="L79" s="6">
        <v>1.06</v>
      </c>
      <c r="M79" s="6">
        <f>SUM(L78:L79)</f>
        <v>1.06</v>
      </c>
      <c r="N79" s="5"/>
    </row>
    <row r="80" spans="1:14" x14ac:dyDescent="0.25">
      <c r="J80" s="11">
        <v>3813</v>
      </c>
      <c r="K80" s="12" t="s">
        <v>9</v>
      </c>
      <c r="L80" s="13">
        <v>0.83</v>
      </c>
      <c r="M80" s="13"/>
      <c r="N80" s="12"/>
    </row>
    <row r="81" spans="1:14" x14ac:dyDescent="0.25">
      <c r="J81" s="10">
        <v>3814</v>
      </c>
      <c r="K81" s="5" t="s">
        <v>69</v>
      </c>
      <c r="L81" s="6">
        <v>0.53</v>
      </c>
      <c r="M81" s="6">
        <f t="shared" ref="M81" si="17">SUM(L80:L81)</f>
        <v>1.3599999999999999</v>
      </c>
      <c r="N81" s="5"/>
    </row>
    <row r="82" spans="1:14" x14ac:dyDescent="0.25">
      <c r="J82" s="11">
        <v>3850</v>
      </c>
      <c r="K82" s="12" t="s">
        <v>9</v>
      </c>
      <c r="L82" s="13">
        <v>0.04</v>
      </c>
      <c r="M82" s="20"/>
      <c r="N82" s="20"/>
    </row>
    <row r="83" spans="1:14" x14ac:dyDescent="0.25">
      <c r="J83" s="10">
        <v>3851</v>
      </c>
      <c r="K83" s="5" t="s">
        <v>70</v>
      </c>
      <c r="L83" s="6">
        <v>0.04</v>
      </c>
      <c r="M83" s="6">
        <f>SUM(L82:L83)</f>
        <v>0.08</v>
      </c>
      <c r="N83" s="5"/>
    </row>
    <row r="84" spans="1:14" x14ac:dyDescent="0.25">
      <c r="J84" s="11">
        <v>4019</v>
      </c>
      <c r="K84" s="12" t="s">
        <v>9</v>
      </c>
      <c r="L84" s="13">
        <v>0.22</v>
      </c>
      <c r="M84" s="13"/>
      <c r="N84" s="12"/>
    </row>
    <row r="85" spans="1:14" x14ac:dyDescent="0.25">
      <c r="J85" s="10">
        <v>4020</v>
      </c>
      <c r="K85" s="5" t="s">
        <v>71</v>
      </c>
      <c r="L85" s="6">
        <v>0.38</v>
      </c>
      <c r="M85" s="6">
        <f t="shared" ref="M85" si="18">SUM(L84:L85)</f>
        <v>0.6</v>
      </c>
      <c r="N85" s="5"/>
    </row>
    <row r="86" spans="1:14" x14ac:dyDescent="0.25">
      <c r="J86" s="11">
        <v>8744</v>
      </c>
      <c r="K86" s="12" t="s">
        <v>9</v>
      </c>
      <c r="L86" s="13">
        <v>0.05</v>
      </c>
      <c r="M86" s="20"/>
      <c r="N86" s="20" t="s">
        <v>73</v>
      </c>
    </row>
    <row r="87" spans="1:14" x14ac:dyDescent="0.25">
      <c r="J87" s="10">
        <v>8745</v>
      </c>
      <c r="K87" s="5" t="s">
        <v>72</v>
      </c>
      <c r="L87" s="6">
        <v>0</v>
      </c>
      <c r="M87" s="6">
        <f>SUM(L86:L87)</f>
        <v>0.05</v>
      </c>
      <c r="N87" s="5"/>
    </row>
    <row r="88" spans="1:14" x14ac:dyDescent="0.25">
      <c r="J88" s="11">
        <v>21233</v>
      </c>
      <c r="K88" s="12" t="s">
        <v>9</v>
      </c>
      <c r="L88" s="13">
        <v>7.0000000000000007E-2</v>
      </c>
      <c r="M88" s="13"/>
      <c r="N88" s="12"/>
    </row>
    <row r="89" spans="1:14" x14ac:dyDescent="0.25">
      <c r="J89" s="10">
        <v>21234</v>
      </c>
      <c r="K89" s="5" t="s">
        <v>70</v>
      </c>
      <c r="L89" s="6">
        <v>0.01</v>
      </c>
      <c r="M89" s="6">
        <f t="shared" ref="M89" si="19">SUM(L88:L89)</f>
        <v>0.08</v>
      </c>
      <c r="N89" s="5"/>
    </row>
    <row r="90" spans="1:14" x14ac:dyDescent="0.25">
      <c r="J90" s="11">
        <v>21445</v>
      </c>
      <c r="K90" s="12" t="s">
        <v>9</v>
      </c>
      <c r="L90" s="13">
        <v>0.44</v>
      </c>
      <c r="M90" s="13"/>
      <c r="N90" s="12"/>
    </row>
    <row r="91" spans="1:14" x14ac:dyDescent="0.25">
      <c r="J91" s="10">
        <v>21446</v>
      </c>
      <c r="K91" s="5" t="s">
        <v>74</v>
      </c>
      <c r="L91" s="6">
        <v>1.06</v>
      </c>
      <c r="M91" s="6">
        <f t="shared" ref="M91" si="20">SUM(L90:L91)</f>
        <v>1.5</v>
      </c>
      <c r="N91" s="5"/>
    </row>
    <row r="92" spans="1:14" x14ac:dyDescent="0.25">
      <c r="J92" s="11">
        <v>22249</v>
      </c>
      <c r="K92" s="12" t="s">
        <v>9</v>
      </c>
      <c r="L92" s="13">
        <v>0.37</v>
      </c>
      <c r="M92" s="20"/>
      <c r="N92" s="20"/>
    </row>
    <row r="93" spans="1:14" x14ac:dyDescent="0.25">
      <c r="J93" s="10">
        <v>22250</v>
      </c>
      <c r="K93" s="5" t="s">
        <v>75</v>
      </c>
      <c r="L93" s="6">
        <v>0.25</v>
      </c>
      <c r="M93" s="6">
        <f>SUM(L92:L93)</f>
        <v>0.62</v>
      </c>
      <c r="N93" s="5"/>
    </row>
    <row r="94" spans="1:14" x14ac:dyDescent="0.25">
      <c r="J94" s="11">
        <v>24137</v>
      </c>
      <c r="K94" s="12" t="s">
        <v>9</v>
      </c>
      <c r="L94" s="13">
        <v>0.35</v>
      </c>
      <c r="M94" s="13"/>
      <c r="N94" s="12"/>
    </row>
    <row r="95" spans="1:14" x14ac:dyDescent="0.25">
      <c r="A95" s="1" t="s">
        <v>56</v>
      </c>
      <c r="J95" s="10">
        <v>24138</v>
      </c>
      <c r="K95" s="5" t="s">
        <v>20</v>
      </c>
      <c r="L95" s="6">
        <v>0</v>
      </c>
      <c r="M95" s="6">
        <f t="shared" ref="M95" si="21">SUM(L94:L95)</f>
        <v>0.35</v>
      </c>
      <c r="N95" s="5"/>
    </row>
    <row r="96" spans="1:14" x14ac:dyDescent="0.25">
      <c r="A96" s="23" t="s">
        <v>53</v>
      </c>
      <c r="J96" s="11"/>
      <c r="K96" s="12"/>
      <c r="L96" s="13"/>
      <c r="M96" s="20"/>
      <c r="N96" s="20"/>
    </row>
    <row r="97" spans="1:14" x14ac:dyDescent="0.25">
      <c r="A97" s="24" t="s">
        <v>54</v>
      </c>
      <c r="J97" s="10"/>
      <c r="K97" s="5"/>
      <c r="L97" s="6"/>
      <c r="M97" s="6">
        <f>SUM(L96:L97)</f>
        <v>0</v>
      </c>
      <c r="N97" s="5"/>
    </row>
    <row r="98" spans="1:14" x14ac:dyDescent="0.25">
      <c r="A98" s="25" t="s">
        <v>55</v>
      </c>
      <c r="J98" s="11"/>
      <c r="K98" s="12"/>
      <c r="L98" s="13"/>
      <c r="M98" s="13"/>
      <c r="N98" s="12"/>
    </row>
    <row r="99" spans="1:14" x14ac:dyDescent="0.25">
      <c r="J99" s="10"/>
      <c r="K99" s="5"/>
      <c r="L99" s="6"/>
      <c r="M99" s="6">
        <f t="shared" ref="M99" si="22">SUM(L98:L99)</f>
        <v>0</v>
      </c>
      <c r="N99" s="5"/>
    </row>
    <row r="100" spans="1:14" x14ac:dyDescent="0.25">
      <c r="J100" s="11"/>
      <c r="K100" s="12"/>
      <c r="L100" s="13"/>
      <c r="M100" s="13"/>
      <c r="N100" s="12"/>
    </row>
    <row r="101" spans="1:14" x14ac:dyDescent="0.25">
      <c r="J101" s="10"/>
      <c r="K101" s="5"/>
      <c r="L101" s="6"/>
      <c r="M101" s="6">
        <f t="shared" ref="M101" si="23">SUM(L100:L101)</f>
        <v>0</v>
      </c>
      <c r="N101" s="5"/>
    </row>
    <row r="102" spans="1:14" x14ac:dyDescent="0.25">
      <c r="J102" s="11"/>
      <c r="K102" s="12"/>
      <c r="L102" s="13"/>
      <c r="M102" s="20"/>
      <c r="N102" s="20"/>
    </row>
    <row r="103" spans="1:14" x14ac:dyDescent="0.25">
      <c r="J103" s="10"/>
      <c r="K103" s="5"/>
      <c r="L103" s="6"/>
      <c r="M103" s="6">
        <f>SUM(L102:L103)</f>
        <v>0</v>
      </c>
      <c r="N103" s="5"/>
    </row>
    <row r="104" spans="1:14" x14ac:dyDescent="0.25">
      <c r="J104" s="11"/>
      <c r="K104" s="12"/>
      <c r="L104" s="13"/>
      <c r="M104" s="13"/>
      <c r="N104" s="12"/>
    </row>
    <row r="105" spans="1:14" x14ac:dyDescent="0.25">
      <c r="J105" s="10"/>
      <c r="K105" s="5"/>
      <c r="L105" s="6"/>
      <c r="M105" s="6">
        <f t="shared" ref="M105" si="24">SUM(L104:L105)</f>
        <v>0</v>
      </c>
      <c r="N105" s="5"/>
    </row>
    <row r="106" spans="1:14" x14ac:dyDescent="0.25">
      <c r="J106" s="11"/>
      <c r="K106" s="12"/>
      <c r="L106" s="13"/>
      <c r="M106" s="20"/>
      <c r="N106" s="20"/>
    </row>
    <row r="107" spans="1:14" x14ac:dyDescent="0.25">
      <c r="J107" s="10"/>
      <c r="K107" s="5"/>
      <c r="L107" s="6"/>
      <c r="M107" s="6">
        <f>SUM(L106:L107)</f>
        <v>0</v>
      </c>
      <c r="N107" s="5"/>
    </row>
    <row r="108" spans="1:14" x14ac:dyDescent="0.25">
      <c r="J108" s="11"/>
      <c r="K108" s="12"/>
      <c r="L108" s="13"/>
      <c r="M108" s="13"/>
      <c r="N108" s="12"/>
    </row>
    <row r="109" spans="1:14" x14ac:dyDescent="0.25">
      <c r="J109" s="10"/>
      <c r="K109" s="5"/>
      <c r="L109" s="6"/>
      <c r="M109" s="6">
        <f t="shared" ref="M109" si="25">SUM(L108:L109)</f>
        <v>0</v>
      </c>
      <c r="N109" s="5"/>
    </row>
    <row r="110" spans="1:14" x14ac:dyDescent="0.25">
      <c r="J110" s="9"/>
    </row>
    <row r="111" spans="1:14" x14ac:dyDescent="0.25">
      <c r="J111" s="9"/>
    </row>
    <row r="112" spans="1:14" x14ac:dyDescent="0.25">
      <c r="J112" s="9"/>
    </row>
    <row r="113" spans="10:10" x14ac:dyDescent="0.25">
      <c r="J113" s="9"/>
    </row>
    <row r="114" spans="10:10" x14ac:dyDescent="0.25">
      <c r="J114" s="9"/>
    </row>
    <row r="115" spans="10:10" x14ac:dyDescent="0.25">
      <c r="J115" s="9"/>
    </row>
    <row r="116" spans="10:10" x14ac:dyDescent="0.25">
      <c r="J116" s="9"/>
    </row>
    <row r="117" spans="10:10" x14ac:dyDescent="0.25">
      <c r="J117" s="9"/>
    </row>
    <row r="118" spans="10:10" x14ac:dyDescent="0.25">
      <c r="J118" s="9"/>
    </row>
    <row r="119" spans="10:10" x14ac:dyDescent="0.25">
      <c r="J119" s="9"/>
    </row>
    <row r="120" spans="10:10" x14ac:dyDescent="0.25">
      <c r="J120" s="9"/>
    </row>
    <row r="121" spans="10:10" x14ac:dyDescent="0.25">
      <c r="J121" s="9"/>
    </row>
    <row r="122" spans="10:10" x14ac:dyDescent="0.25">
      <c r="J122" s="9"/>
    </row>
    <row r="123" spans="10:10" x14ac:dyDescent="0.25">
      <c r="J123" s="9"/>
    </row>
  </sheetData>
  <pageMargins left="0.7" right="0.7" top="0.75" bottom="0.75" header="0.3" footer="0.3"/>
  <ignoredErrors>
    <ignoredError sqref="M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0"/>
  <sheetViews>
    <sheetView workbookViewId="0">
      <selection activeCell="H10" sqref="H10"/>
    </sheetView>
  </sheetViews>
  <sheetFormatPr defaultRowHeight="15" x14ac:dyDescent="0.25"/>
  <cols>
    <col min="1" max="1" width="18.42578125" bestFit="1" customWidth="1"/>
    <col min="2" max="5" width="12" customWidth="1"/>
  </cols>
  <sheetData>
    <row r="2" spans="1:8" x14ac:dyDescent="0.25">
      <c r="A2" s="1" t="s">
        <v>112</v>
      </c>
      <c r="B2" s="36">
        <v>8</v>
      </c>
    </row>
    <row r="3" spans="1:8" x14ac:dyDescent="0.25">
      <c r="A3" s="1"/>
      <c r="B3" t="s">
        <v>107</v>
      </c>
      <c r="C3" t="s">
        <v>108</v>
      </c>
      <c r="D3" t="s">
        <v>110</v>
      </c>
      <c r="G3" t="s">
        <v>111</v>
      </c>
    </row>
    <row r="4" spans="1:8" x14ac:dyDescent="0.25">
      <c r="A4" s="1" t="s">
        <v>1</v>
      </c>
      <c r="B4" s="37">
        <v>0</v>
      </c>
      <c r="C4" s="36"/>
      <c r="D4" s="38">
        <f>B4/$B$18</f>
        <v>0</v>
      </c>
      <c r="E4" s="14"/>
      <c r="G4" s="39">
        <f>D4*$B$2</f>
        <v>0</v>
      </c>
    </row>
    <row r="5" spans="1:8" x14ac:dyDescent="0.25">
      <c r="A5" s="1" t="s">
        <v>2</v>
      </c>
      <c r="B5" s="37">
        <v>0</v>
      </c>
      <c r="C5" s="36"/>
      <c r="D5" s="38">
        <f t="shared" ref="D5:D16" si="0">B5/$B$18</f>
        <v>0</v>
      </c>
      <c r="E5" s="14"/>
      <c r="G5" s="39">
        <f t="shared" ref="G5:G11" si="1">D5*$B$2</f>
        <v>0</v>
      </c>
    </row>
    <row r="6" spans="1:8" x14ac:dyDescent="0.25">
      <c r="A6" s="1" t="s">
        <v>102</v>
      </c>
      <c r="B6" s="37">
        <v>0.11</v>
      </c>
      <c r="C6" s="36"/>
      <c r="D6" s="38">
        <f t="shared" si="0"/>
        <v>1.4705882352941176E-2</v>
      </c>
      <c r="E6" s="14"/>
      <c r="G6" s="39">
        <f t="shared" si="1"/>
        <v>0.11764705882352941</v>
      </c>
    </row>
    <row r="7" spans="1:8" x14ac:dyDescent="0.25">
      <c r="A7" s="1" t="s">
        <v>103</v>
      </c>
      <c r="B7" s="37">
        <v>0</v>
      </c>
      <c r="C7" s="36"/>
      <c r="D7" s="38">
        <f t="shared" si="0"/>
        <v>0</v>
      </c>
      <c r="E7" s="14"/>
      <c r="G7" s="39">
        <f t="shared" si="1"/>
        <v>0</v>
      </c>
    </row>
    <row r="8" spans="1:8" x14ac:dyDescent="0.25">
      <c r="A8" s="1" t="s">
        <v>104</v>
      </c>
      <c r="B8" s="37">
        <v>1.2</v>
      </c>
      <c r="C8" s="36"/>
      <c r="D8" s="38">
        <f t="shared" si="0"/>
        <v>0.16042780748663099</v>
      </c>
      <c r="E8" s="14"/>
      <c r="G8" s="39">
        <f t="shared" si="1"/>
        <v>1.2834224598930479</v>
      </c>
    </row>
    <row r="9" spans="1:8" x14ac:dyDescent="0.25">
      <c r="A9" s="1" t="s">
        <v>105</v>
      </c>
      <c r="B9" s="37">
        <v>0</v>
      </c>
      <c r="C9" s="36"/>
      <c r="D9" s="38">
        <f t="shared" si="0"/>
        <v>0</v>
      </c>
      <c r="E9" s="14"/>
      <c r="G9" s="39">
        <f t="shared" si="1"/>
        <v>0</v>
      </c>
    </row>
    <row r="10" spans="1:8" x14ac:dyDescent="0.25">
      <c r="A10" s="1" t="s">
        <v>106</v>
      </c>
      <c r="B10" s="37">
        <v>0.17</v>
      </c>
      <c r="C10" s="36"/>
      <c r="D10" s="38">
        <f t="shared" si="0"/>
        <v>2.2727272727272728E-2</v>
      </c>
      <c r="E10" s="14"/>
      <c r="G10" s="39">
        <f t="shared" si="1"/>
        <v>0.18181818181818182</v>
      </c>
      <c r="H10" t="s">
        <v>119</v>
      </c>
    </row>
    <row r="11" spans="1:8" x14ac:dyDescent="0.25">
      <c r="A11" s="1" t="s">
        <v>109</v>
      </c>
      <c r="B11" s="37">
        <v>0.1</v>
      </c>
      <c r="C11" s="36"/>
      <c r="D11" s="38">
        <f t="shared" si="0"/>
        <v>1.3368983957219251E-2</v>
      </c>
      <c r="E11" s="14"/>
      <c r="G11" s="39">
        <f t="shared" si="1"/>
        <v>0.10695187165775401</v>
      </c>
    </row>
    <row r="12" spans="1:8" x14ac:dyDescent="0.25">
      <c r="A12" s="1" t="s">
        <v>113</v>
      </c>
      <c r="B12" s="37">
        <v>0.6</v>
      </c>
      <c r="C12" s="36"/>
      <c r="D12" s="38">
        <f t="shared" si="0"/>
        <v>8.0213903743315496E-2</v>
      </c>
      <c r="E12" s="14"/>
      <c r="G12" s="39">
        <f>D12*$B$2</f>
        <v>0.64171122994652396</v>
      </c>
    </row>
    <row r="13" spans="1:8" x14ac:dyDescent="0.25">
      <c r="A13" s="1" t="s">
        <v>114</v>
      </c>
      <c r="B13" s="37">
        <v>2.12</v>
      </c>
      <c r="C13" s="36"/>
      <c r="D13" s="38">
        <f t="shared" si="0"/>
        <v>0.28342245989304815</v>
      </c>
      <c r="E13" s="14"/>
      <c r="G13" s="39">
        <f t="shared" ref="G13:G16" si="2">D13*$B$2</f>
        <v>2.2673796791443852</v>
      </c>
    </row>
    <row r="14" spans="1:8" x14ac:dyDescent="0.25">
      <c r="A14" s="1" t="s">
        <v>115</v>
      </c>
      <c r="B14" s="37">
        <v>3.05</v>
      </c>
      <c r="C14" s="36"/>
      <c r="D14" s="38">
        <f t="shared" si="0"/>
        <v>0.40775401069518713</v>
      </c>
      <c r="E14" s="14"/>
      <c r="G14" s="39">
        <f t="shared" si="2"/>
        <v>3.262032085561497</v>
      </c>
    </row>
    <row r="15" spans="1:8" x14ac:dyDescent="0.25">
      <c r="A15" s="1" t="s">
        <v>116</v>
      </c>
      <c r="B15" s="37">
        <v>0.03</v>
      </c>
      <c r="C15" s="36"/>
      <c r="D15" s="38">
        <f t="shared" si="0"/>
        <v>4.010695187165775E-3</v>
      </c>
      <c r="E15" s="14"/>
      <c r="G15" s="39">
        <f t="shared" si="2"/>
        <v>3.20855614973262E-2</v>
      </c>
    </row>
    <row r="16" spans="1:8" x14ac:dyDescent="0.25">
      <c r="A16" s="1" t="s">
        <v>117</v>
      </c>
      <c r="B16" s="37">
        <v>0.1</v>
      </c>
      <c r="C16" s="36"/>
      <c r="D16" s="38">
        <f t="shared" si="0"/>
        <v>1.3368983957219251E-2</v>
      </c>
      <c r="E16" s="14"/>
      <c r="G16" s="39">
        <f t="shared" si="2"/>
        <v>0.10695187165775401</v>
      </c>
    </row>
    <row r="17" spans="2:7" x14ac:dyDescent="0.25">
      <c r="G17" t="s">
        <v>118</v>
      </c>
    </row>
    <row r="18" spans="2:7" x14ac:dyDescent="0.25">
      <c r="B18" s="4">
        <f>SUM(B4:B16)</f>
        <v>7.48</v>
      </c>
      <c r="D18" s="40">
        <f>SUM(D4:D17)</f>
        <v>1</v>
      </c>
      <c r="G18" s="4">
        <f>SUM(G4:G17)</f>
        <v>8</v>
      </c>
    </row>
    <row r="20" spans="2:7" x14ac:dyDescent="0.25">
      <c r="D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3"/>
  <sheetViews>
    <sheetView tabSelected="1" workbookViewId="0">
      <pane xSplit="5" ySplit="9" topLeftCell="F10" activePane="bottomRight" state="frozen"/>
      <selection pane="topRight" activeCell="F1" sqref="F1"/>
      <selection pane="bottomLeft" activeCell="A10" sqref="A10"/>
      <selection pane="bottomRight" activeCell="I15" sqref="I15"/>
    </sheetView>
  </sheetViews>
  <sheetFormatPr defaultRowHeight="15" x14ac:dyDescent="0.25"/>
  <cols>
    <col min="1" max="1" width="25" style="1" customWidth="1"/>
    <col min="4" max="4" width="13" customWidth="1"/>
    <col min="5" max="5" width="11.7109375" customWidth="1"/>
    <col min="6" max="6" width="4.85546875" customWidth="1"/>
    <col min="8" max="8" width="3.85546875" customWidth="1"/>
    <col min="9" max="9" width="17.42578125" customWidth="1"/>
    <col min="10" max="10" width="12" customWidth="1"/>
    <col min="11" max="11" width="9.7109375" customWidth="1"/>
    <col min="13" max="13" width="11.28515625" customWidth="1"/>
    <col min="14" max="14" width="77.42578125" customWidth="1"/>
  </cols>
  <sheetData>
    <row r="1" spans="1:14" x14ac:dyDescent="0.25">
      <c r="E1" t="s">
        <v>79</v>
      </c>
      <c r="J1" s="22" t="s">
        <v>12</v>
      </c>
      <c r="K1" s="22" t="s">
        <v>13</v>
      </c>
      <c r="L1" s="22" t="s">
        <v>14</v>
      </c>
      <c r="M1" s="22" t="s">
        <v>37</v>
      </c>
      <c r="N1" s="22" t="s">
        <v>101</v>
      </c>
    </row>
    <row r="2" spans="1:14" x14ac:dyDescent="0.25">
      <c r="B2" s="2" t="s">
        <v>1</v>
      </c>
      <c r="C2" s="2" t="s">
        <v>2</v>
      </c>
      <c r="D2" s="2" t="s">
        <v>52</v>
      </c>
      <c r="E2" s="18">
        <v>0.56999999999999995</v>
      </c>
      <c r="I2" s="17" t="s">
        <v>7</v>
      </c>
      <c r="J2" s="19">
        <v>21158</v>
      </c>
      <c r="K2" s="20" t="s">
        <v>9</v>
      </c>
      <c r="L2" s="21">
        <v>0.67</v>
      </c>
      <c r="M2" s="20"/>
      <c r="N2" s="20"/>
    </row>
    <row r="3" spans="1:14" x14ac:dyDescent="0.25">
      <c r="A3" s="1" t="s">
        <v>76</v>
      </c>
      <c r="B3" s="18">
        <v>0.37</v>
      </c>
      <c r="C3" s="18">
        <v>0.32</v>
      </c>
      <c r="D3" s="14">
        <f>B3/C3</f>
        <v>1.15625</v>
      </c>
      <c r="G3" t="s">
        <v>32</v>
      </c>
      <c r="J3" s="10">
        <v>21159</v>
      </c>
      <c r="K3" s="5" t="s">
        <v>78</v>
      </c>
      <c r="L3" s="6">
        <v>7.0000000000000007E-2</v>
      </c>
      <c r="M3" s="6">
        <f>SUM(L2:L3)</f>
        <v>0.74</v>
      </c>
      <c r="N3" s="5"/>
    </row>
    <row r="4" spans="1:14" x14ac:dyDescent="0.25">
      <c r="A4" s="1" t="s">
        <v>77</v>
      </c>
      <c r="B4" s="18"/>
      <c r="C4" s="18"/>
      <c r="D4" s="14" t="e">
        <f>B4/C4</f>
        <v>#DIV/0!</v>
      </c>
      <c r="G4" t="s">
        <v>27</v>
      </c>
      <c r="J4" s="9">
        <v>21165</v>
      </c>
      <c r="K4" t="s">
        <v>9</v>
      </c>
      <c r="L4" s="4">
        <v>0.19</v>
      </c>
      <c r="M4" s="20"/>
      <c r="N4" s="12"/>
    </row>
    <row r="5" spans="1:14" x14ac:dyDescent="0.25">
      <c r="D5" s="14" t="e">
        <f>ABS(D3-D4)</f>
        <v>#DIV/0!</v>
      </c>
      <c r="J5" s="10">
        <v>21166</v>
      </c>
      <c r="K5" s="5" t="s">
        <v>20</v>
      </c>
      <c r="L5" s="6">
        <v>0.16</v>
      </c>
      <c r="M5" s="6">
        <f t="shared" ref="M5" si="0">SUM(L4:L5)</f>
        <v>0.35</v>
      </c>
      <c r="N5" s="5"/>
    </row>
    <row r="6" spans="1:14" x14ac:dyDescent="0.25">
      <c r="A6" s="1" t="s">
        <v>4</v>
      </c>
      <c r="B6" s="14">
        <f>AVERAGE(B3:B4)</f>
        <v>0.37</v>
      </c>
      <c r="C6" s="14">
        <f>AVERAGE(C3:C4)</f>
        <v>0.32</v>
      </c>
      <c r="D6">
        <f>SUM(B6:C6)</f>
        <v>0.69</v>
      </c>
      <c r="G6" t="s">
        <v>46</v>
      </c>
      <c r="J6" s="19">
        <v>21264</v>
      </c>
      <c r="K6" s="33" t="s">
        <v>9</v>
      </c>
      <c r="L6" s="7">
        <v>2.0699999999999998</v>
      </c>
      <c r="M6" s="20"/>
      <c r="N6" s="20" t="s">
        <v>92</v>
      </c>
    </row>
    <row r="7" spans="1:14" x14ac:dyDescent="0.25">
      <c r="A7" s="1" t="s">
        <v>6</v>
      </c>
      <c r="B7" s="15">
        <f>B6/SUM(B6:C6)</f>
        <v>0.53623188405797106</v>
      </c>
      <c r="C7" s="15">
        <f>C6/SUM(B6:C6)</f>
        <v>0.46376811594202905</v>
      </c>
      <c r="D7">
        <f>SUM(B7:C7)</f>
        <v>1</v>
      </c>
      <c r="E7" s="3"/>
      <c r="J7" s="10">
        <v>21265</v>
      </c>
      <c r="K7" s="34" t="s">
        <v>80</v>
      </c>
      <c r="L7" s="8">
        <v>1</v>
      </c>
      <c r="M7" s="6">
        <f t="shared" ref="M7" si="1">SUM(L6:L7)</f>
        <v>3.07</v>
      </c>
      <c r="N7" s="5"/>
    </row>
    <row r="8" spans="1:14" x14ac:dyDescent="0.25">
      <c r="J8" s="9">
        <v>22279</v>
      </c>
      <c r="K8" t="s">
        <v>9</v>
      </c>
      <c r="L8" s="4">
        <v>0.35</v>
      </c>
      <c r="M8" s="20"/>
      <c r="N8" s="12"/>
    </row>
    <row r="9" spans="1:14" x14ac:dyDescent="0.25">
      <c r="A9" s="1" t="s">
        <v>5</v>
      </c>
      <c r="B9" s="16">
        <f>B7*E2</f>
        <v>0.3056521739130435</v>
      </c>
      <c r="C9" s="16">
        <f>C7*E2</f>
        <v>0.26434782608695656</v>
      </c>
      <c r="E9" s="4">
        <f>SUM(B9:C9)</f>
        <v>0.57000000000000006</v>
      </c>
      <c r="J9" s="10">
        <v>22280</v>
      </c>
      <c r="K9" s="5" t="s">
        <v>81</v>
      </c>
      <c r="L9" s="6">
        <v>0.4</v>
      </c>
      <c r="M9" s="6">
        <f t="shared" ref="M9" si="2">SUM(L8:L9)</f>
        <v>0.75</v>
      </c>
      <c r="N9" s="5"/>
    </row>
    <row r="10" spans="1:14" x14ac:dyDescent="0.25">
      <c r="J10" s="11">
        <v>22296</v>
      </c>
      <c r="K10" s="12" t="s">
        <v>9</v>
      </c>
      <c r="L10" s="13">
        <v>0.4</v>
      </c>
      <c r="M10" s="20"/>
      <c r="N10" s="20"/>
    </row>
    <row r="11" spans="1:14" x14ac:dyDescent="0.25">
      <c r="J11" s="10">
        <v>22297</v>
      </c>
      <c r="K11" s="5" t="s">
        <v>82</v>
      </c>
      <c r="L11" s="6">
        <v>0.19</v>
      </c>
      <c r="M11" s="6">
        <f t="shared" ref="M11" si="3">SUM(L10:L11)</f>
        <v>0.59000000000000008</v>
      </c>
      <c r="N11" s="5"/>
    </row>
    <row r="12" spans="1:14" x14ac:dyDescent="0.25">
      <c r="J12" s="11">
        <v>22638</v>
      </c>
      <c r="K12" s="12" t="s">
        <v>9</v>
      </c>
      <c r="L12" s="13">
        <v>0.15</v>
      </c>
      <c r="M12" s="20"/>
      <c r="N12" s="20"/>
    </row>
    <row r="13" spans="1:14" x14ac:dyDescent="0.25">
      <c r="J13" s="10">
        <v>22639</v>
      </c>
      <c r="K13" s="5" t="s">
        <v>83</v>
      </c>
      <c r="L13" s="6">
        <v>0.56000000000000005</v>
      </c>
      <c r="M13" s="6">
        <f t="shared" ref="M13" si="4">SUM(L12:L13)</f>
        <v>0.71000000000000008</v>
      </c>
      <c r="N13" s="5"/>
    </row>
    <row r="14" spans="1:14" x14ac:dyDescent="0.25">
      <c r="A14" s="1" t="s">
        <v>56</v>
      </c>
      <c r="J14" s="11">
        <v>23368</v>
      </c>
      <c r="K14" s="12" t="s">
        <v>9</v>
      </c>
      <c r="L14" s="13">
        <v>0.59</v>
      </c>
      <c r="M14" s="20"/>
      <c r="N14" s="20"/>
    </row>
    <row r="15" spans="1:14" x14ac:dyDescent="0.25">
      <c r="A15" s="23" t="s">
        <v>53</v>
      </c>
      <c r="J15" s="10">
        <v>23369</v>
      </c>
      <c r="K15" s="5" t="s">
        <v>81</v>
      </c>
      <c r="L15" s="6">
        <v>0.16</v>
      </c>
      <c r="M15" s="6">
        <f t="shared" ref="M15" si="5">SUM(L14:L15)</f>
        <v>0.75</v>
      </c>
      <c r="N15" s="5"/>
    </row>
    <row r="16" spans="1:14" x14ac:dyDescent="0.25">
      <c r="A16" s="24" t="s">
        <v>54</v>
      </c>
      <c r="J16" s="11">
        <v>23435</v>
      </c>
      <c r="K16" s="12" t="s">
        <v>9</v>
      </c>
      <c r="L16" s="13">
        <v>0</v>
      </c>
      <c r="M16" s="20"/>
      <c r="N16" s="12"/>
    </row>
    <row r="17" spans="1:14" x14ac:dyDescent="0.25">
      <c r="A17" s="25" t="s">
        <v>55</v>
      </c>
      <c r="J17" s="10">
        <v>23436</v>
      </c>
      <c r="K17" s="5" t="s">
        <v>71</v>
      </c>
      <c r="L17" s="6">
        <v>0.6</v>
      </c>
      <c r="M17" s="6">
        <f t="shared" ref="M17" si="6">SUM(L16:L17)</f>
        <v>0.6</v>
      </c>
      <c r="N17" s="5"/>
    </row>
    <row r="18" spans="1:14" x14ac:dyDescent="0.25">
      <c r="J18" s="11">
        <v>23752</v>
      </c>
      <c r="K18" s="12" t="s">
        <v>9</v>
      </c>
      <c r="L18" s="13">
        <v>1.02</v>
      </c>
      <c r="M18" s="20"/>
      <c r="N18" s="20"/>
    </row>
    <row r="19" spans="1:14" x14ac:dyDescent="0.25">
      <c r="J19" s="10">
        <v>23753</v>
      </c>
      <c r="K19" s="5" t="s">
        <v>85</v>
      </c>
      <c r="L19" s="6">
        <v>0.18</v>
      </c>
      <c r="M19" s="6">
        <f t="shared" ref="M19" si="7">SUM(L18:L19)</f>
        <v>1.2</v>
      </c>
      <c r="N19" s="5"/>
    </row>
    <row r="20" spans="1:14" ht="15" customHeight="1" x14ac:dyDescent="0.25">
      <c r="A20" s="41" t="s">
        <v>84</v>
      </c>
      <c r="J20" s="11">
        <v>23818</v>
      </c>
      <c r="K20" s="12" t="s">
        <v>9</v>
      </c>
      <c r="L20" s="13">
        <v>0.03</v>
      </c>
      <c r="M20" s="20"/>
      <c r="N20" s="12"/>
    </row>
    <row r="21" spans="1:14" x14ac:dyDescent="0.25">
      <c r="A21" s="41"/>
      <c r="J21" s="10">
        <v>23819</v>
      </c>
      <c r="K21" s="5" t="s">
        <v>86</v>
      </c>
      <c r="L21" s="6">
        <v>0.43</v>
      </c>
      <c r="M21" s="6">
        <f t="shared" ref="M21" si="8">SUM(L20:L21)</f>
        <v>0.45999999999999996</v>
      </c>
      <c r="N21" s="5"/>
    </row>
    <row r="22" spans="1:14" x14ac:dyDescent="0.25">
      <c r="A22" s="35"/>
      <c r="J22" s="11">
        <v>24133</v>
      </c>
      <c r="K22" s="12" t="s">
        <v>9</v>
      </c>
      <c r="L22" s="13">
        <v>0.08</v>
      </c>
      <c r="M22" s="20"/>
      <c r="N22" s="12"/>
    </row>
    <row r="23" spans="1:14" x14ac:dyDescent="0.25">
      <c r="A23" s="35"/>
      <c r="J23" s="10">
        <v>24134</v>
      </c>
      <c r="K23" s="5" t="s">
        <v>87</v>
      </c>
      <c r="L23" s="6">
        <v>0.4</v>
      </c>
      <c r="M23" s="6">
        <f t="shared" ref="M23" si="9">SUM(L22:L23)</f>
        <v>0.48000000000000004</v>
      </c>
      <c r="N23" s="5"/>
    </row>
    <row r="24" spans="1:14" ht="15" customHeight="1" x14ac:dyDescent="0.25">
      <c r="A24" s="41" t="s">
        <v>99</v>
      </c>
      <c r="J24" s="11">
        <v>24162</v>
      </c>
      <c r="K24" s="12" t="s">
        <v>9</v>
      </c>
      <c r="L24" s="13">
        <v>0.33</v>
      </c>
      <c r="M24" s="20"/>
      <c r="N24" s="12"/>
    </row>
    <row r="25" spans="1:14" x14ac:dyDescent="0.25">
      <c r="A25" s="41"/>
      <c r="J25" s="10">
        <v>24163</v>
      </c>
      <c r="K25" s="5" t="s">
        <v>88</v>
      </c>
      <c r="L25" s="6">
        <v>0.74</v>
      </c>
      <c r="M25" s="6">
        <f t="shared" ref="M25" si="10">SUM(L24:L25)</f>
        <v>1.07</v>
      </c>
      <c r="N25" s="5"/>
    </row>
    <row r="26" spans="1:14" x14ac:dyDescent="0.25">
      <c r="J26" s="11">
        <v>24364</v>
      </c>
      <c r="K26" s="12" t="s">
        <v>9</v>
      </c>
      <c r="L26" s="13">
        <v>0.31</v>
      </c>
      <c r="M26" s="20"/>
      <c r="N26" s="12" t="s">
        <v>91</v>
      </c>
    </row>
    <row r="27" spans="1:14" x14ac:dyDescent="0.25">
      <c r="J27" s="10">
        <v>24365</v>
      </c>
      <c r="K27" s="5" t="s">
        <v>89</v>
      </c>
      <c r="L27" s="6">
        <v>2.5</v>
      </c>
      <c r="M27" s="6">
        <f t="shared" ref="M27" si="11">SUM(L26:L27)</f>
        <v>2.81</v>
      </c>
      <c r="N27" s="5"/>
    </row>
    <row r="28" spans="1:14" x14ac:dyDescent="0.25">
      <c r="J28" s="11">
        <v>24465</v>
      </c>
      <c r="K28" s="12" t="s">
        <v>9</v>
      </c>
      <c r="L28" s="13">
        <v>0.41</v>
      </c>
      <c r="M28" s="20"/>
      <c r="N28" s="20"/>
    </row>
    <row r="29" spans="1:14" x14ac:dyDescent="0.25">
      <c r="J29" s="10">
        <v>24466</v>
      </c>
      <c r="K29" s="5" t="s">
        <v>90</v>
      </c>
      <c r="L29" s="6">
        <v>0.54</v>
      </c>
      <c r="M29" s="6">
        <f t="shared" ref="M29" si="12">SUM(L28:L29)</f>
        <v>0.95</v>
      </c>
      <c r="N29" s="5"/>
    </row>
    <row r="30" spans="1:14" x14ac:dyDescent="0.25">
      <c r="J30" s="11">
        <v>25264</v>
      </c>
      <c r="K30" s="12" t="s">
        <v>9</v>
      </c>
      <c r="L30" s="13">
        <v>0.52</v>
      </c>
      <c r="M30" s="20"/>
      <c r="N30" s="12" t="s">
        <v>91</v>
      </c>
    </row>
    <row r="31" spans="1:14" x14ac:dyDescent="0.25">
      <c r="J31" s="10">
        <v>25265</v>
      </c>
      <c r="K31" s="5" t="s">
        <v>93</v>
      </c>
      <c r="L31" s="6">
        <v>0.48</v>
      </c>
      <c r="M31" s="6">
        <f t="shared" ref="M31" si="13">SUM(L30:L31)</f>
        <v>1</v>
      </c>
      <c r="N31" s="5"/>
    </row>
    <row r="32" spans="1:14" x14ac:dyDescent="0.25">
      <c r="J32" s="11">
        <v>25613</v>
      </c>
      <c r="K32" s="12" t="s">
        <v>9</v>
      </c>
      <c r="L32" s="13">
        <v>0.1</v>
      </c>
      <c r="M32" s="20"/>
      <c r="N32" s="20"/>
    </row>
    <row r="33" spans="1:14" x14ac:dyDescent="0.25">
      <c r="J33" s="10">
        <v>25614</v>
      </c>
      <c r="K33" s="5" t="s">
        <v>81</v>
      </c>
      <c r="L33" s="6">
        <v>0.65</v>
      </c>
      <c r="M33" s="6">
        <f t="shared" ref="M33" si="14">SUM(L32:L33)</f>
        <v>0.75</v>
      </c>
      <c r="N33" s="5"/>
    </row>
    <row r="34" spans="1:14" x14ac:dyDescent="0.25">
      <c r="J34" s="11">
        <v>29208</v>
      </c>
      <c r="K34" s="12" t="s">
        <v>9</v>
      </c>
      <c r="L34" s="13">
        <v>0.38</v>
      </c>
      <c r="M34" s="20"/>
      <c r="N34" s="12"/>
    </row>
    <row r="35" spans="1:14" x14ac:dyDescent="0.25">
      <c r="J35" s="10">
        <v>29209</v>
      </c>
      <c r="K35" s="5" t="s">
        <v>94</v>
      </c>
      <c r="L35" s="6">
        <v>0.06</v>
      </c>
      <c r="M35" s="6">
        <f t="shared" ref="M35" si="15">SUM(L34:L35)</f>
        <v>0.44</v>
      </c>
      <c r="N35" s="5"/>
    </row>
    <row r="36" spans="1:14" x14ac:dyDescent="0.25">
      <c r="J36" s="11">
        <v>31401</v>
      </c>
      <c r="K36" s="12" t="s">
        <v>9</v>
      </c>
      <c r="L36" s="13">
        <v>0.02</v>
      </c>
      <c r="M36" s="20"/>
      <c r="N36" s="20"/>
    </row>
    <row r="37" spans="1:14" x14ac:dyDescent="0.25">
      <c r="J37" s="10">
        <v>31402</v>
      </c>
      <c r="K37" s="5" t="s">
        <v>95</v>
      </c>
      <c r="L37" s="6">
        <v>0.08</v>
      </c>
      <c r="M37" s="6">
        <f t="shared" ref="M37" si="16">SUM(L36:L37)</f>
        <v>0.1</v>
      </c>
      <c r="N37" s="5"/>
    </row>
    <row r="38" spans="1:14" x14ac:dyDescent="0.25">
      <c r="J38" s="11">
        <v>39513</v>
      </c>
      <c r="K38" s="12" t="s">
        <v>96</v>
      </c>
      <c r="L38" s="13">
        <v>0.14000000000000001</v>
      </c>
      <c r="M38" s="20"/>
      <c r="N38" s="12" t="s">
        <v>100</v>
      </c>
    </row>
    <row r="39" spans="1:14" x14ac:dyDescent="0.25">
      <c r="J39" s="10">
        <v>39514</v>
      </c>
      <c r="K39" s="5" t="s">
        <v>97</v>
      </c>
      <c r="L39" s="6">
        <v>0</v>
      </c>
      <c r="M39" s="6">
        <f t="shared" ref="M39:M75" si="17">SUM(L38:L39)</f>
        <v>0.14000000000000001</v>
      </c>
      <c r="N39" s="5"/>
    </row>
    <row r="40" spans="1:14" x14ac:dyDescent="0.25">
      <c r="J40" s="11">
        <v>39792</v>
      </c>
      <c r="K40" s="12" t="s">
        <v>96</v>
      </c>
      <c r="L40" s="13">
        <v>0</v>
      </c>
      <c r="M40" s="20"/>
      <c r="N40" s="20" t="s">
        <v>100</v>
      </c>
    </row>
    <row r="41" spans="1:14" x14ac:dyDescent="0.25">
      <c r="A41" s="1" t="s">
        <v>56</v>
      </c>
      <c r="J41" s="10">
        <v>39793</v>
      </c>
      <c r="K41" s="5" t="s">
        <v>98</v>
      </c>
      <c r="L41" s="6">
        <v>1.61</v>
      </c>
      <c r="M41" s="6">
        <f t="shared" ref="M41:M77" si="18">SUM(L40:L41)</f>
        <v>1.61</v>
      </c>
      <c r="N41" s="5"/>
    </row>
    <row r="42" spans="1:14" x14ac:dyDescent="0.25">
      <c r="A42" s="23" t="s">
        <v>53</v>
      </c>
      <c r="J42" s="9"/>
      <c r="L42" s="4"/>
      <c r="M42" s="20"/>
      <c r="N42" s="12"/>
    </row>
    <row r="43" spans="1:14" x14ac:dyDescent="0.25">
      <c r="A43" s="24" t="s">
        <v>54</v>
      </c>
      <c r="J43" s="9"/>
      <c r="L43" s="4"/>
      <c r="M43" s="6">
        <f t="shared" ref="M43:M73" si="19">SUM(L42:L43)</f>
        <v>0</v>
      </c>
      <c r="N43" s="5"/>
    </row>
    <row r="44" spans="1:14" x14ac:dyDescent="0.25">
      <c r="A44" s="25" t="s">
        <v>55</v>
      </c>
      <c r="J44" s="11"/>
      <c r="K44" s="12"/>
      <c r="L44" s="13"/>
      <c r="M44" s="20"/>
      <c r="N44" s="20"/>
    </row>
    <row r="45" spans="1:14" x14ac:dyDescent="0.25">
      <c r="J45" s="10"/>
      <c r="K45" s="5"/>
      <c r="L45" s="6"/>
      <c r="M45" s="6">
        <f t="shared" si="17"/>
        <v>0</v>
      </c>
      <c r="N45" s="5"/>
    </row>
    <row r="46" spans="1:14" x14ac:dyDescent="0.25">
      <c r="J46" s="11"/>
      <c r="K46" s="12"/>
      <c r="L46" s="13"/>
      <c r="M46" s="20"/>
      <c r="N46" s="12"/>
    </row>
    <row r="47" spans="1:14" x14ac:dyDescent="0.25">
      <c r="J47" s="10"/>
      <c r="K47" s="5"/>
      <c r="L47" s="6"/>
      <c r="M47" s="6">
        <f t="shared" si="18"/>
        <v>0</v>
      </c>
      <c r="N47" s="5"/>
    </row>
    <row r="48" spans="1:14" x14ac:dyDescent="0.25">
      <c r="J48" s="11"/>
      <c r="K48" s="12"/>
      <c r="L48" s="13"/>
      <c r="M48" s="20"/>
      <c r="N48" s="20"/>
    </row>
    <row r="49" spans="10:14" x14ac:dyDescent="0.25">
      <c r="J49" s="19"/>
      <c r="K49" s="5"/>
      <c r="L49" s="6"/>
      <c r="M49" s="6">
        <f t="shared" si="19"/>
        <v>0</v>
      </c>
      <c r="N49" s="5"/>
    </row>
    <row r="50" spans="10:14" x14ac:dyDescent="0.25">
      <c r="J50" s="11"/>
      <c r="K50" s="12"/>
      <c r="L50" s="13"/>
      <c r="M50" s="20"/>
      <c r="N50" s="12"/>
    </row>
    <row r="51" spans="10:14" x14ac:dyDescent="0.25">
      <c r="J51" s="10"/>
      <c r="K51" s="5"/>
      <c r="L51" s="6"/>
      <c r="M51" s="6">
        <f t="shared" si="17"/>
        <v>0</v>
      </c>
      <c r="N51" s="5"/>
    </row>
    <row r="52" spans="10:14" x14ac:dyDescent="0.25">
      <c r="J52" s="11"/>
      <c r="K52" s="12"/>
      <c r="L52" s="13"/>
      <c r="M52" s="20"/>
      <c r="N52" s="20"/>
    </row>
    <row r="53" spans="10:14" x14ac:dyDescent="0.25">
      <c r="J53" s="10"/>
      <c r="K53" s="5"/>
      <c r="L53" s="6"/>
      <c r="M53" s="6">
        <f t="shared" si="18"/>
        <v>0</v>
      </c>
      <c r="N53" s="5"/>
    </row>
    <row r="54" spans="10:14" x14ac:dyDescent="0.25">
      <c r="J54" s="11"/>
      <c r="K54" s="12"/>
      <c r="L54" s="13"/>
      <c r="M54" s="20"/>
      <c r="N54" s="12"/>
    </row>
    <row r="55" spans="10:14" x14ac:dyDescent="0.25">
      <c r="J55" s="10"/>
      <c r="K55" s="5"/>
      <c r="L55" s="6"/>
      <c r="M55" s="6">
        <f t="shared" si="19"/>
        <v>0</v>
      </c>
      <c r="N55" s="5"/>
    </row>
    <row r="56" spans="10:14" x14ac:dyDescent="0.25">
      <c r="J56" s="11"/>
      <c r="K56" s="12"/>
      <c r="L56" s="13"/>
      <c r="M56" s="20"/>
      <c r="N56" s="20"/>
    </row>
    <row r="57" spans="10:14" x14ac:dyDescent="0.25">
      <c r="J57" s="10"/>
      <c r="K57" s="5"/>
      <c r="L57" s="6"/>
      <c r="M57" s="6">
        <f t="shared" si="17"/>
        <v>0</v>
      </c>
      <c r="N57" s="5"/>
    </row>
    <row r="58" spans="10:14" x14ac:dyDescent="0.25">
      <c r="J58" s="11"/>
      <c r="K58" s="12"/>
      <c r="L58" s="13"/>
      <c r="M58" s="20"/>
      <c r="N58" s="12"/>
    </row>
    <row r="59" spans="10:14" x14ac:dyDescent="0.25">
      <c r="J59" s="10"/>
      <c r="K59" s="5"/>
      <c r="L59" s="6"/>
      <c r="M59" s="6">
        <f t="shared" si="18"/>
        <v>0</v>
      </c>
      <c r="N59" s="5"/>
    </row>
    <row r="60" spans="10:14" x14ac:dyDescent="0.25">
      <c r="J60" s="11"/>
      <c r="K60" s="12"/>
      <c r="L60" s="13"/>
      <c r="M60" s="20"/>
      <c r="N60" s="12"/>
    </row>
    <row r="61" spans="10:14" x14ac:dyDescent="0.25">
      <c r="J61" s="10"/>
      <c r="K61" s="5"/>
      <c r="L61" s="6"/>
      <c r="M61" s="6">
        <f t="shared" si="19"/>
        <v>0</v>
      </c>
      <c r="N61" s="5"/>
    </row>
    <row r="62" spans="10:14" x14ac:dyDescent="0.25">
      <c r="J62" s="11"/>
      <c r="K62" s="12"/>
      <c r="L62" s="13"/>
      <c r="M62" s="20"/>
      <c r="N62" s="20"/>
    </row>
    <row r="63" spans="10:14" x14ac:dyDescent="0.25">
      <c r="J63" s="19"/>
      <c r="K63" s="5"/>
      <c r="L63" s="6"/>
      <c r="M63" s="6">
        <f t="shared" si="17"/>
        <v>0</v>
      </c>
      <c r="N63" s="5"/>
    </row>
    <row r="64" spans="10:14" x14ac:dyDescent="0.25">
      <c r="J64" s="11"/>
      <c r="K64" s="12"/>
      <c r="L64" s="13"/>
      <c r="M64" s="20"/>
      <c r="N64" s="12"/>
    </row>
    <row r="65" spans="1:14" x14ac:dyDescent="0.25">
      <c r="J65" s="10"/>
      <c r="K65" s="5"/>
      <c r="L65" s="6"/>
      <c r="M65" s="6">
        <f t="shared" si="18"/>
        <v>0</v>
      </c>
      <c r="N65" s="5"/>
    </row>
    <row r="66" spans="1:14" x14ac:dyDescent="0.25">
      <c r="J66" s="11"/>
      <c r="K66" s="12"/>
      <c r="L66" s="13"/>
      <c r="M66" s="20"/>
      <c r="N66" s="20"/>
    </row>
    <row r="67" spans="1:14" x14ac:dyDescent="0.25">
      <c r="J67" s="10"/>
      <c r="K67" s="5"/>
      <c r="L67" s="6"/>
      <c r="M67" s="6">
        <f t="shared" si="19"/>
        <v>0</v>
      </c>
      <c r="N67" s="5"/>
    </row>
    <row r="68" spans="1:14" x14ac:dyDescent="0.25">
      <c r="A68" s="1" t="s">
        <v>56</v>
      </c>
      <c r="J68" s="11"/>
      <c r="K68" s="12"/>
      <c r="L68" s="13"/>
      <c r="M68" s="20"/>
      <c r="N68" s="12"/>
    </row>
    <row r="69" spans="1:14" x14ac:dyDescent="0.25">
      <c r="A69" s="23" t="s">
        <v>53</v>
      </c>
      <c r="J69" s="10"/>
      <c r="K69" s="5"/>
      <c r="L69" s="6"/>
      <c r="M69" s="6">
        <f t="shared" si="17"/>
        <v>0</v>
      </c>
      <c r="N69" s="5"/>
    </row>
    <row r="70" spans="1:14" x14ac:dyDescent="0.25">
      <c r="A70" s="24" t="s">
        <v>54</v>
      </c>
      <c r="J70" s="26"/>
      <c r="K70" s="27"/>
      <c r="L70" s="28"/>
      <c r="M70" s="20"/>
      <c r="N70" s="27"/>
    </row>
    <row r="71" spans="1:14" x14ac:dyDescent="0.25">
      <c r="A71" s="25" t="s">
        <v>55</v>
      </c>
      <c r="J71" s="30"/>
      <c r="K71" s="31"/>
      <c r="L71" s="32"/>
      <c r="M71" s="6">
        <f t="shared" si="18"/>
        <v>0</v>
      </c>
      <c r="N71" s="31"/>
    </row>
    <row r="72" spans="1:14" x14ac:dyDescent="0.25">
      <c r="J72" s="26"/>
      <c r="K72" s="27"/>
      <c r="L72" s="28"/>
      <c r="M72" s="20"/>
      <c r="N72" s="27"/>
    </row>
    <row r="73" spans="1:14" x14ac:dyDescent="0.25">
      <c r="J73" s="30"/>
      <c r="K73" s="31"/>
      <c r="L73" s="32"/>
      <c r="M73" s="6">
        <f t="shared" si="19"/>
        <v>0</v>
      </c>
      <c r="N73" s="31"/>
    </row>
    <row r="74" spans="1:14" x14ac:dyDescent="0.25">
      <c r="J74" s="11"/>
      <c r="K74" s="12"/>
      <c r="L74" s="13"/>
      <c r="M74" s="20"/>
      <c r="N74" s="20"/>
    </row>
    <row r="75" spans="1:14" x14ac:dyDescent="0.25">
      <c r="J75" s="10"/>
      <c r="K75" s="5"/>
      <c r="L75" s="6"/>
      <c r="M75" s="6">
        <f t="shared" si="17"/>
        <v>0</v>
      </c>
      <c r="N75" s="5"/>
    </row>
    <row r="76" spans="1:14" x14ac:dyDescent="0.25">
      <c r="J76" s="11"/>
      <c r="K76" s="12"/>
      <c r="L76" s="13"/>
      <c r="M76" s="20"/>
      <c r="N76" s="12"/>
    </row>
    <row r="77" spans="1:14" x14ac:dyDescent="0.25">
      <c r="J77" s="10"/>
      <c r="K77" s="5"/>
      <c r="L77" s="6"/>
      <c r="M77" s="6">
        <f t="shared" si="18"/>
        <v>0</v>
      </c>
      <c r="N77" s="5"/>
    </row>
    <row r="78" spans="1:14" x14ac:dyDescent="0.25">
      <c r="J78" s="11"/>
      <c r="K78" s="12"/>
      <c r="L78" s="13"/>
      <c r="M78" s="20"/>
      <c r="N78" s="20"/>
    </row>
    <row r="79" spans="1:14" x14ac:dyDescent="0.25">
      <c r="J79" s="10"/>
      <c r="K79" s="5"/>
      <c r="L79" s="6"/>
      <c r="M79" s="6"/>
      <c r="N79" s="5"/>
    </row>
    <row r="80" spans="1:14" x14ac:dyDescent="0.25">
      <c r="J80" s="11"/>
      <c r="K80" s="12"/>
      <c r="L80" s="13"/>
      <c r="M80" s="13"/>
      <c r="N80" s="12"/>
    </row>
    <row r="81" spans="1:14" x14ac:dyDescent="0.25">
      <c r="J81" s="10"/>
      <c r="K81" s="5"/>
      <c r="L81" s="6"/>
      <c r="M81" s="6"/>
      <c r="N81" s="5"/>
    </row>
    <row r="82" spans="1:14" x14ac:dyDescent="0.25">
      <c r="J82" s="11"/>
      <c r="K82" s="12"/>
      <c r="L82" s="13"/>
      <c r="M82" s="20"/>
      <c r="N82" s="20"/>
    </row>
    <row r="83" spans="1:14" x14ac:dyDescent="0.25">
      <c r="J83" s="10"/>
      <c r="K83" s="5"/>
      <c r="L83" s="6"/>
      <c r="M83" s="6"/>
      <c r="N83" s="5"/>
    </row>
    <row r="84" spans="1:14" x14ac:dyDescent="0.25">
      <c r="J84" s="11"/>
      <c r="K84" s="12"/>
      <c r="L84" s="13"/>
      <c r="M84" s="13"/>
      <c r="N84" s="12"/>
    </row>
    <row r="85" spans="1:14" x14ac:dyDescent="0.25">
      <c r="J85" s="10"/>
      <c r="K85" s="5"/>
      <c r="L85" s="6"/>
      <c r="M85" s="6"/>
      <c r="N85" s="5"/>
    </row>
    <row r="86" spans="1:14" x14ac:dyDescent="0.25">
      <c r="J86" s="11"/>
      <c r="K86" s="12"/>
      <c r="L86" s="13"/>
      <c r="M86" s="20"/>
      <c r="N86" s="20"/>
    </row>
    <row r="87" spans="1:14" x14ac:dyDescent="0.25">
      <c r="J87" s="10"/>
      <c r="K87" s="5"/>
      <c r="L87" s="6"/>
      <c r="M87" s="6"/>
      <c r="N87" s="5"/>
    </row>
    <row r="88" spans="1:14" x14ac:dyDescent="0.25">
      <c r="J88" s="11"/>
      <c r="K88" s="12"/>
      <c r="L88" s="13"/>
      <c r="M88" s="13"/>
      <c r="N88" s="12"/>
    </row>
    <row r="89" spans="1:14" x14ac:dyDescent="0.25">
      <c r="J89" s="10"/>
      <c r="K89" s="5"/>
      <c r="L89" s="6"/>
      <c r="M89" s="6"/>
      <c r="N89" s="5"/>
    </row>
    <row r="90" spans="1:14" x14ac:dyDescent="0.25">
      <c r="J90" s="11"/>
      <c r="K90" s="12"/>
      <c r="L90" s="13"/>
      <c r="M90" s="13"/>
      <c r="N90" s="12"/>
    </row>
    <row r="91" spans="1:14" x14ac:dyDescent="0.25">
      <c r="J91" s="10"/>
      <c r="K91" s="5"/>
      <c r="L91" s="6"/>
      <c r="M91" s="6"/>
      <c r="N91" s="5"/>
    </row>
    <row r="92" spans="1:14" x14ac:dyDescent="0.25">
      <c r="J92" s="11"/>
      <c r="K92" s="12"/>
      <c r="L92" s="13"/>
      <c r="M92" s="20"/>
      <c r="N92" s="20"/>
    </row>
    <row r="93" spans="1:14" x14ac:dyDescent="0.25">
      <c r="J93" s="10"/>
      <c r="K93" s="5"/>
      <c r="L93" s="6"/>
      <c r="M93" s="6"/>
      <c r="N93" s="5"/>
    </row>
    <row r="94" spans="1:14" x14ac:dyDescent="0.25">
      <c r="J94" s="11"/>
      <c r="K94" s="12"/>
      <c r="L94" s="13"/>
      <c r="M94" s="13"/>
      <c r="N94" s="12"/>
    </row>
    <row r="95" spans="1:14" x14ac:dyDescent="0.25">
      <c r="A95" s="1" t="s">
        <v>56</v>
      </c>
      <c r="J95" s="10"/>
      <c r="K95" s="5"/>
      <c r="L95" s="6"/>
      <c r="M95" s="6"/>
      <c r="N95" s="5"/>
    </row>
    <row r="96" spans="1:14" x14ac:dyDescent="0.25">
      <c r="A96" s="23" t="s">
        <v>53</v>
      </c>
      <c r="J96" s="11"/>
      <c r="K96" s="12"/>
      <c r="L96" s="13"/>
      <c r="M96" s="20"/>
      <c r="N96" s="20"/>
    </row>
    <row r="97" spans="1:14" x14ac:dyDescent="0.25">
      <c r="A97" s="24" t="s">
        <v>54</v>
      </c>
      <c r="J97" s="10"/>
      <c r="K97" s="5"/>
      <c r="L97" s="6"/>
      <c r="M97" s="6"/>
      <c r="N97" s="5"/>
    </row>
    <row r="98" spans="1:14" x14ac:dyDescent="0.25">
      <c r="A98" s="25" t="s">
        <v>55</v>
      </c>
      <c r="J98" s="11"/>
      <c r="K98" s="12"/>
      <c r="L98" s="13"/>
      <c r="M98" s="13"/>
      <c r="N98" s="12"/>
    </row>
    <row r="99" spans="1:14" x14ac:dyDescent="0.25">
      <c r="J99" s="10"/>
      <c r="K99" s="5"/>
      <c r="L99" s="6"/>
      <c r="M99" s="6"/>
      <c r="N99" s="5"/>
    </row>
    <row r="100" spans="1:14" x14ac:dyDescent="0.25">
      <c r="J100" s="11"/>
      <c r="K100" s="12"/>
      <c r="L100" s="13"/>
      <c r="M100" s="13"/>
      <c r="N100" s="12"/>
    </row>
    <row r="101" spans="1:14" x14ac:dyDescent="0.25">
      <c r="J101" s="10"/>
      <c r="K101" s="5"/>
      <c r="L101" s="6"/>
      <c r="M101" s="6">
        <f t="shared" ref="M101" si="20">SUM(L100:L101)</f>
        <v>0</v>
      </c>
      <c r="N101" s="5"/>
    </row>
    <row r="102" spans="1:14" x14ac:dyDescent="0.25">
      <c r="J102" s="11"/>
      <c r="K102" s="12"/>
      <c r="L102" s="13"/>
      <c r="M102" s="20"/>
      <c r="N102" s="20"/>
    </row>
    <row r="103" spans="1:14" x14ac:dyDescent="0.25">
      <c r="J103" s="10"/>
      <c r="K103" s="5"/>
      <c r="L103" s="6"/>
      <c r="M103" s="6">
        <f>SUM(L102:L103)</f>
        <v>0</v>
      </c>
      <c r="N103" s="5"/>
    </row>
    <row r="104" spans="1:14" x14ac:dyDescent="0.25">
      <c r="J104" s="11"/>
      <c r="K104" s="12"/>
      <c r="L104" s="13"/>
      <c r="M104" s="13"/>
      <c r="N104" s="12"/>
    </row>
    <row r="105" spans="1:14" x14ac:dyDescent="0.25">
      <c r="J105" s="10"/>
      <c r="K105" s="5"/>
      <c r="L105" s="6"/>
      <c r="M105" s="6">
        <f t="shared" ref="M105" si="21">SUM(L104:L105)</f>
        <v>0</v>
      </c>
      <c r="N105" s="5"/>
    </row>
    <row r="106" spans="1:14" x14ac:dyDescent="0.25">
      <c r="J106" s="11"/>
      <c r="K106" s="12"/>
      <c r="L106" s="13"/>
      <c r="M106" s="20"/>
      <c r="N106" s="20"/>
    </row>
    <row r="107" spans="1:14" x14ac:dyDescent="0.25">
      <c r="J107" s="10"/>
      <c r="K107" s="5"/>
      <c r="L107" s="6"/>
      <c r="M107" s="6">
        <f>SUM(L106:L107)</f>
        <v>0</v>
      </c>
      <c r="N107" s="5"/>
    </row>
    <row r="108" spans="1:14" x14ac:dyDescent="0.25">
      <c r="J108" s="11"/>
      <c r="K108" s="12"/>
      <c r="L108" s="13"/>
      <c r="M108" s="13"/>
      <c r="N108" s="12"/>
    </row>
    <row r="109" spans="1:14" x14ac:dyDescent="0.25">
      <c r="J109" s="10"/>
      <c r="K109" s="5"/>
      <c r="L109" s="6"/>
      <c r="M109" s="6">
        <f t="shared" ref="M109" si="22">SUM(L108:L109)</f>
        <v>0</v>
      </c>
      <c r="N109" s="5"/>
    </row>
    <row r="110" spans="1:14" x14ac:dyDescent="0.25">
      <c r="J110" s="9"/>
    </row>
    <row r="111" spans="1:14" x14ac:dyDescent="0.25">
      <c r="J111" s="9"/>
    </row>
    <row r="112" spans="1:14" x14ac:dyDescent="0.25">
      <c r="J112" s="9"/>
    </row>
    <row r="113" spans="10:10" x14ac:dyDescent="0.25">
      <c r="J113" s="9"/>
    </row>
    <row r="114" spans="10:10" x14ac:dyDescent="0.25">
      <c r="J114" s="9"/>
    </row>
    <row r="115" spans="10:10" x14ac:dyDescent="0.25">
      <c r="J115" s="9"/>
    </row>
    <row r="116" spans="10:10" x14ac:dyDescent="0.25">
      <c r="J116" s="9"/>
    </row>
    <row r="117" spans="10:10" x14ac:dyDescent="0.25">
      <c r="J117" s="9"/>
    </row>
    <row r="118" spans="10:10" x14ac:dyDescent="0.25">
      <c r="J118" s="9"/>
    </row>
    <row r="119" spans="10:10" x14ac:dyDescent="0.25">
      <c r="J119" s="9"/>
    </row>
    <row r="120" spans="10:10" x14ac:dyDescent="0.25">
      <c r="J120" s="9"/>
    </row>
    <row r="121" spans="10:10" x14ac:dyDescent="0.25">
      <c r="J121" s="9"/>
    </row>
    <row r="122" spans="10:10" x14ac:dyDescent="0.25">
      <c r="J122" s="9"/>
    </row>
    <row r="123" spans="10:10" x14ac:dyDescent="0.25">
      <c r="J123" s="9"/>
    </row>
  </sheetData>
  <mergeCells count="2">
    <mergeCell ref="A20:A21"/>
    <mergeCell ref="A24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Fixing NB</vt:lpstr>
      <vt:lpstr>Fixing Sussex</vt:lpstr>
      <vt:lpstr>Fixing Indian Millsz</vt:lpstr>
    </vt:vector>
  </TitlesOfParts>
  <Company>Rutgers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Fogarty</dc:creator>
  <cp:lastModifiedBy>Joseph Fogarty</cp:lastModifiedBy>
  <dcterms:created xsi:type="dcterms:W3CDTF">2018-06-25T14:25:48Z</dcterms:created>
  <dcterms:modified xsi:type="dcterms:W3CDTF">2018-09-03T22:14:56Z</dcterms:modified>
</cp:coreProperties>
</file>