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Finding P Value" sheetId="1" r:id="rId1"/>
    <sheet name="Collecting Data" sheetId="2" r:id="rId2"/>
  </sheets>
  <calcPr calcId="145621"/>
</workbook>
</file>

<file path=xl/calcChain.xml><?xml version="1.0" encoding="utf-8"?>
<calcChain xmlns="http://schemas.openxmlformats.org/spreadsheetml/2006/main">
  <c r="F3" i="1" l="1"/>
  <c r="E3" i="1"/>
  <c r="E11" i="1" s="1"/>
  <c r="E14" i="1" s="1"/>
  <c r="E5" i="1"/>
  <c r="E4" i="1"/>
  <c r="E6" i="1" l="1"/>
  <c r="E7" i="1" s="1"/>
  <c r="E8" i="1" l="1"/>
  <c r="E9" i="1" s="1"/>
  <c r="E10" i="1" s="1"/>
  <c r="E12" i="1" s="1"/>
  <c r="E15" i="1" l="1"/>
</calcChain>
</file>

<file path=xl/sharedStrings.xml><?xml version="1.0" encoding="utf-8"?>
<sst xmlns="http://schemas.openxmlformats.org/spreadsheetml/2006/main" count="58" uniqueCount="38">
  <si>
    <t>n</t>
  </si>
  <si>
    <t>r</t>
  </si>
  <si>
    <t>b</t>
  </si>
  <si>
    <t>s_y-x</t>
  </si>
  <si>
    <t>s_x</t>
  </si>
  <si>
    <t>s_y</t>
  </si>
  <si>
    <t>s_b</t>
  </si>
  <si>
    <t>t</t>
  </si>
  <si>
    <t>df</t>
  </si>
  <si>
    <t>tcrit</t>
  </si>
  <si>
    <t>sig</t>
  </si>
  <si>
    <t>alpha</t>
  </si>
  <si>
    <t>p-value</t>
  </si>
  <si>
    <t>NB</t>
  </si>
  <si>
    <t>SS</t>
  </si>
  <si>
    <t>ACM</t>
  </si>
  <si>
    <t>IM</t>
  </si>
  <si>
    <t>90 AOE %</t>
  </si>
  <si>
    <t>95 AOE %</t>
  </si>
  <si>
    <t>99 AOE %</t>
  </si>
  <si>
    <t>NOE</t>
  </si>
  <si>
    <t>B</t>
  </si>
  <si>
    <t>C</t>
  </si>
  <si>
    <t>D</t>
  </si>
  <si>
    <t>E</t>
  </si>
  <si>
    <t>FG</t>
  </si>
  <si>
    <t>HN</t>
  </si>
  <si>
    <t>PWB</t>
  </si>
  <si>
    <t>PWB%</t>
  </si>
  <si>
    <t>Binned Events (72)</t>
  </si>
  <si>
    <t>POR</t>
  </si>
  <si>
    <t>POR - 1987</t>
  </si>
  <si>
    <t>1988 - 2017</t>
  </si>
  <si>
    <t>Annual Precip (12)</t>
  </si>
  <si>
    <t>90 AOE</t>
  </si>
  <si>
    <t>95 AOE</t>
  </si>
  <si>
    <t>99 AOE</t>
  </si>
  <si>
    <t>Percentiles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</si>
</sst>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0" fillId="0" borderId="11" xfId="0" applyBorder="1"/>
    <xf numFmtId="0" fontId="0" fillId="0" borderId="0" xfId="0"/>
    <xf numFmtId="0" fontId="1" fillId="31" borderId="13" xfId="40" applyBorder="1"/>
    <xf numFmtId="0" fontId="1" fillId="31" borderId="15" xfId="40" applyBorder="1"/>
    <xf numFmtId="0" fontId="1" fillId="11" borderId="10" xfId="20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23" borderId="10" xfId="32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6" xfId="20" applyBorder="1" applyAlignment="1">
      <alignment horizontal="center"/>
    </xf>
    <xf numFmtId="0" fontId="1" fillId="19" borderId="16" xfId="28" applyBorder="1" applyAlignment="1">
      <alignment horizontal="center"/>
    </xf>
    <xf numFmtId="0" fontId="1" fillId="23" borderId="16" xfId="32" applyBorder="1" applyAlignment="1">
      <alignment horizontal="center"/>
    </xf>
    <xf numFmtId="0" fontId="0" fillId="11" borderId="10" xfId="20" applyFont="1" applyBorder="1" applyAlignment="1">
      <alignment horizontal="center"/>
    </xf>
    <xf numFmtId="0" fontId="0" fillId="0" borderId="0" xfId="0" applyBorder="1"/>
    <xf numFmtId="164" fontId="1" fillId="11" borderId="15" xfId="20" applyNumberFormat="1" applyBorder="1"/>
    <xf numFmtId="164" fontId="1" fillId="11" borderId="18" xfId="20" applyNumberFormat="1" applyBorder="1"/>
    <xf numFmtId="164" fontId="1" fillId="23" borderId="0" xfId="32" applyNumberFormat="1" applyBorder="1"/>
    <xf numFmtId="164" fontId="1" fillId="19" borderId="19" xfId="28" applyNumberFormat="1" applyBorder="1"/>
    <xf numFmtId="164" fontId="1" fillId="19" borderId="12" xfId="28" applyNumberFormat="1" applyBorder="1"/>
    <xf numFmtId="0" fontId="19" fillId="4" borderId="12" xfId="42" applyBorder="1"/>
    <xf numFmtId="164" fontId="0" fillId="11" borderId="16" xfId="20" applyNumberFormat="1" applyFont="1" applyBorder="1"/>
    <xf numFmtId="164" fontId="1" fillId="19" borderId="17" xfId="28" applyNumberFormat="1" applyBorder="1"/>
    <xf numFmtId="164" fontId="1" fillId="19" borderId="0" xfId="28" applyNumberFormat="1" applyBorder="1"/>
    <xf numFmtId="164" fontId="1" fillId="19" borderId="16" xfId="28" applyNumberFormat="1" applyBorder="1"/>
    <xf numFmtId="0" fontId="19" fillId="4" borderId="17" xfId="42" applyBorder="1"/>
    <xf numFmtId="164" fontId="1" fillId="11" borderId="16" xfId="20" applyNumberFormat="1" applyBorder="1"/>
    <xf numFmtId="164" fontId="1" fillId="23" borderId="16" xfId="32" applyNumberFormat="1" applyBorder="1"/>
    <xf numFmtId="164" fontId="1" fillId="23" borderId="17" xfId="32" applyNumberFormat="1" applyBorder="1"/>
    <xf numFmtId="164" fontId="1" fillId="23" borderId="18" xfId="32" applyNumberFormat="1" applyBorder="1"/>
    <xf numFmtId="164" fontId="1" fillId="11" borderId="17" xfId="20" applyNumberFormat="1" applyBorder="1"/>
    <xf numFmtId="164" fontId="1" fillId="19" borderId="14" xfId="28" applyNumberFormat="1" applyBorder="1"/>
    <xf numFmtId="164" fontId="1" fillId="23" borderId="19" xfId="32" applyNumberFormat="1" applyBorder="1"/>
    <xf numFmtId="164" fontId="1" fillId="11" borderId="13" xfId="20" applyNumberFormat="1" applyBorder="1"/>
    <xf numFmtId="164" fontId="1" fillId="19" borderId="18" xfId="28" applyNumberFormat="1" applyBorder="1"/>
    <xf numFmtId="0" fontId="0" fillId="0" borderId="0" xfId="0"/>
    <xf numFmtId="0" fontId="0" fillId="0" borderId="0" xfId="0"/>
    <xf numFmtId="0" fontId="1" fillId="31" borderId="18" xfId="40" applyBorder="1"/>
    <xf numFmtId="0" fontId="1" fillId="31" borderId="17" xfId="40" applyBorder="1"/>
    <xf numFmtId="0" fontId="0" fillId="0" borderId="0" xfId="0"/>
    <xf numFmtId="0" fontId="0" fillId="0" borderId="0" xfId="0"/>
    <xf numFmtId="0" fontId="0" fillId="0" borderId="0" xfId="0"/>
    <xf numFmtId="0" fontId="0" fillId="0" borderId="12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0" xfId="0" applyFont="1" applyBorder="1"/>
    <xf numFmtId="0" fontId="1" fillId="11" borderId="11" xfId="20" applyBorder="1" applyAlignment="1"/>
    <xf numFmtId="0" fontId="1" fillId="11" borderId="16" xfId="20" applyBorder="1" applyAlignment="1"/>
    <xf numFmtId="0" fontId="1" fillId="11" borderId="13" xfId="20" applyBorder="1"/>
    <xf numFmtId="0" fontId="1" fillId="11" borderId="12" xfId="20" applyBorder="1" applyAlignment="1"/>
    <xf numFmtId="0" fontId="1" fillId="11" borderId="17" xfId="20" applyBorder="1" applyAlignment="1"/>
    <xf numFmtId="0" fontId="1" fillId="11" borderId="14" xfId="20" applyBorder="1" applyAlignment="1"/>
    <xf numFmtId="0" fontId="1" fillId="11" borderId="18" xfId="20" applyBorder="1" applyAlignment="1"/>
    <xf numFmtId="0" fontId="1" fillId="11" borderId="15" xfId="20" applyBorder="1"/>
    <xf numFmtId="0" fontId="0" fillId="0" borderId="0" xfId="0"/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" fillId="11" borderId="20" xfId="20" applyBorder="1" applyAlignment="1">
      <alignment horizontal="center"/>
    </xf>
    <xf numFmtId="0" fontId="1" fillId="11" borderId="21" xfId="20" applyBorder="1" applyAlignment="1">
      <alignment horizontal="center"/>
    </xf>
    <xf numFmtId="0" fontId="1" fillId="11" borderId="22" xfId="20" applyBorder="1" applyAlignment="1">
      <alignment horizontal="center"/>
    </xf>
    <xf numFmtId="0" fontId="1" fillId="19" borderId="20" xfId="28" applyBorder="1" applyAlignment="1">
      <alignment horizontal="center"/>
    </xf>
    <xf numFmtId="0" fontId="1" fillId="19" borderId="21" xfId="28" applyBorder="1" applyAlignment="1">
      <alignment horizontal="center"/>
    </xf>
    <xf numFmtId="0" fontId="1" fillId="19" borderId="22" xfId="28" applyBorder="1" applyAlignment="1">
      <alignment horizontal="center"/>
    </xf>
    <xf numFmtId="0" fontId="1" fillId="23" borderId="20" xfId="32" applyBorder="1" applyAlignment="1">
      <alignment horizontal="center"/>
    </xf>
    <xf numFmtId="0" fontId="1" fillId="23" borderId="21" xfId="32" applyBorder="1" applyAlignment="1">
      <alignment horizontal="center"/>
    </xf>
    <xf numFmtId="0" fontId="1" fillId="23" borderId="22" xfId="32" applyBorder="1" applyAlignment="1">
      <alignment horizontal="center"/>
    </xf>
    <xf numFmtId="0" fontId="1" fillId="27" borderId="10" xfId="36" applyBorder="1" applyAlignment="1">
      <alignment horizontal="center"/>
    </xf>
    <xf numFmtId="0" fontId="1" fillId="27" borderId="17" xfId="36" applyBorder="1"/>
    <xf numFmtId="0" fontId="1" fillId="27" borderId="13" xfId="36" applyBorder="1"/>
    <xf numFmtId="0" fontId="1" fillId="27" borderId="18" xfId="36" applyBorder="1"/>
    <xf numFmtId="0" fontId="1" fillId="27" borderId="15" xfId="36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2"/>
    <cellStyle name="60% - Accent1 3" xfId="44"/>
    <cellStyle name="60% - Accent2" xfId="25" builtinId="36" customBuiltin="1"/>
    <cellStyle name="60% - Accent2 2" xfId="53"/>
    <cellStyle name="60% - Accent2 3" xfId="45"/>
    <cellStyle name="60% - Accent3" xfId="29" builtinId="40" customBuiltin="1"/>
    <cellStyle name="60% - Accent3 2" xfId="54"/>
    <cellStyle name="60% - Accent3 3" xfId="46"/>
    <cellStyle name="60% - Accent4" xfId="33" builtinId="44" customBuiltin="1"/>
    <cellStyle name="60% - Accent4 2" xfId="55"/>
    <cellStyle name="60% - Accent4 3" xfId="47"/>
    <cellStyle name="60% - Accent5" xfId="37" builtinId="48" customBuiltin="1"/>
    <cellStyle name="60% - Accent5 2" xfId="56"/>
    <cellStyle name="60% - Accent5 3" xfId="48"/>
    <cellStyle name="60% - Accent6" xfId="41" builtinId="52" customBuiltin="1"/>
    <cellStyle name="60% - Accent6 2" xfId="57"/>
    <cellStyle name="60% - Accent6 3" xfId="4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eutral 2 2" xfId="5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50"/>
    <cellStyle name="Title 3" xfId="43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selection activeCell="E12" sqref="E12"/>
    </sheetView>
  </sheetViews>
  <sheetFormatPr defaultRowHeight="15" x14ac:dyDescent="0.25"/>
  <cols>
    <col min="4" max="4" width="14.28515625" style="7" customWidth="1"/>
    <col min="5" max="5" width="12" bestFit="1" customWidth="1"/>
  </cols>
  <sheetData>
    <row r="1" spans="1:9" s="7" customFormat="1" x14ac:dyDescent="0.25">
      <c r="A1" s="77">
        <v>1896</v>
      </c>
      <c r="B1" s="78">
        <v>1.88</v>
      </c>
      <c r="I1" s="39"/>
    </row>
    <row r="2" spans="1:9" s="7" customFormat="1" x14ac:dyDescent="0.25">
      <c r="A2" s="77">
        <v>1897</v>
      </c>
      <c r="B2" s="78">
        <v>6.96</v>
      </c>
      <c r="H2" s="39"/>
      <c r="I2" s="39"/>
    </row>
    <row r="3" spans="1:9" x14ac:dyDescent="0.25">
      <c r="A3" s="77">
        <v>1898</v>
      </c>
      <c r="B3" s="78">
        <v>4.93</v>
      </c>
      <c r="D3" s="6" t="s">
        <v>0</v>
      </c>
      <c r="E3" s="1">
        <f>COUNT(A:A)</f>
        <v>122</v>
      </c>
      <c r="F3">
        <f>COUNT(B:B)</f>
        <v>122</v>
      </c>
      <c r="H3" s="39"/>
      <c r="I3" s="39"/>
    </row>
    <row r="4" spans="1:9" x14ac:dyDescent="0.25">
      <c r="A4" s="77">
        <v>1899</v>
      </c>
      <c r="B4" s="78">
        <v>4.68</v>
      </c>
      <c r="D4" s="2" t="s">
        <v>1</v>
      </c>
      <c r="E4" s="3">
        <f>CORREL(A:A,B:B)</f>
        <v>9.4619746217021808E-2</v>
      </c>
      <c r="H4" s="39"/>
      <c r="I4" s="39"/>
    </row>
    <row r="5" spans="1:9" x14ac:dyDescent="0.25">
      <c r="A5" s="77">
        <v>1900</v>
      </c>
      <c r="B5" s="78">
        <v>3.1</v>
      </c>
      <c r="D5" s="2" t="s">
        <v>4</v>
      </c>
      <c r="E5" s="3">
        <f>STDEV(A:A)</f>
        <v>35.362409420173847</v>
      </c>
      <c r="H5" s="39"/>
      <c r="I5" s="39"/>
    </row>
    <row r="6" spans="1:9" x14ac:dyDescent="0.25">
      <c r="A6" s="77">
        <v>1901</v>
      </c>
      <c r="B6" s="78">
        <v>6.37</v>
      </c>
      <c r="D6" s="2" t="s">
        <v>5</v>
      </c>
      <c r="E6" s="3">
        <f>STDEV(B:B)</f>
        <v>2.067028228413927</v>
      </c>
      <c r="H6" s="39"/>
      <c r="I6" s="39"/>
    </row>
    <row r="7" spans="1:9" x14ac:dyDescent="0.25">
      <c r="A7" s="77">
        <v>1902</v>
      </c>
      <c r="B7" s="78">
        <v>4.58</v>
      </c>
      <c r="D7" s="2" t="s">
        <v>2</v>
      </c>
      <c r="E7" s="3">
        <f>E4*E6/E5</f>
        <v>5.530779423767682E-3</v>
      </c>
      <c r="H7" s="39"/>
      <c r="I7" s="39"/>
    </row>
    <row r="8" spans="1:9" x14ac:dyDescent="0.25">
      <c r="A8" s="77">
        <v>1903</v>
      </c>
      <c r="B8" s="78">
        <v>7.8</v>
      </c>
      <c r="D8" s="2" t="s">
        <v>3</v>
      </c>
      <c r="E8" s="3">
        <f>E6*SQRT((1-E4^2)*(E3-1)/(E3-2))</f>
        <v>2.0663106688447384</v>
      </c>
      <c r="H8" s="39"/>
      <c r="I8" s="39"/>
    </row>
    <row r="9" spans="1:9" x14ac:dyDescent="0.25">
      <c r="A9" s="77">
        <v>1904</v>
      </c>
      <c r="B9" s="78">
        <v>7.82</v>
      </c>
      <c r="D9" s="2" t="s">
        <v>6</v>
      </c>
      <c r="E9" s="3">
        <f>E8/(E5*SQRT(E3-1))</f>
        <v>5.3120369205743806E-3</v>
      </c>
      <c r="H9" s="39"/>
      <c r="I9" s="39"/>
    </row>
    <row r="10" spans="1:9" x14ac:dyDescent="0.25">
      <c r="A10" s="77">
        <v>1905</v>
      </c>
      <c r="B10" s="78">
        <v>4.74</v>
      </c>
      <c r="D10" s="2" t="s">
        <v>7</v>
      </c>
      <c r="E10" s="3">
        <f>E7/E9</f>
        <v>1.0411786488806349</v>
      </c>
      <c r="H10" s="39"/>
      <c r="I10" s="39"/>
    </row>
    <row r="11" spans="1:9" x14ac:dyDescent="0.25">
      <c r="A11" s="77">
        <v>1906</v>
      </c>
      <c r="B11" s="78">
        <v>3.44</v>
      </c>
      <c r="D11" s="2" t="s">
        <v>8</v>
      </c>
      <c r="E11" s="3">
        <f>E3-2</f>
        <v>120</v>
      </c>
      <c r="H11" s="39"/>
      <c r="I11" s="39"/>
    </row>
    <row r="12" spans="1:9" x14ac:dyDescent="0.25">
      <c r="A12" s="77">
        <v>1907</v>
      </c>
      <c r="B12" s="78">
        <v>6.31</v>
      </c>
      <c r="D12" s="24" t="s">
        <v>12</v>
      </c>
      <c r="E12" s="29">
        <f>TDIST(ABS(E10),E11,2)</f>
        <v>0.29988580922325769</v>
      </c>
      <c r="H12" s="39"/>
      <c r="I12" s="39"/>
    </row>
    <row r="13" spans="1:9" x14ac:dyDescent="0.25">
      <c r="A13" s="77">
        <v>1908</v>
      </c>
      <c r="B13" s="78">
        <v>2.8</v>
      </c>
      <c r="D13" s="2" t="s">
        <v>11</v>
      </c>
      <c r="E13" s="3">
        <v>0.05</v>
      </c>
      <c r="H13" s="39"/>
      <c r="I13" s="39"/>
    </row>
    <row r="14" spans="1:9" x14ac:dyDescent="0.25">
      <c r="A14" s="77">
        <v>1909</v>
      </c>
      <c r="B14" s="78">
        <v>9.24</v>
      </c>
      <c r="D14" s="2" t="s">
        <v>9</v>
      </c>
      <c r="E14" s="3">
        <f>TINV(0.05,E11)</f>
        <v>1.9799304050824413</v>
      </c>
      <c r="H14" s="39"/>
      <c r="I14" s="39"/>
    </row>
    <row r="15" spans="1:9" x14ac:dyDescent="0.25">
      <c r="A15" s="77">
        <v>1910</v>
      </c>
      <c r="B15" s="78">
        <v>5.91</v>
      </c>
      <c r="D15" s="4" t="s">
        <v>10</v>
      </c>
      <c r="E15" s="5" t="str">
        <f>IF(E12&lt;E13,"yes","no")</f>
        <v>no</v>
      </c>
      <c r="H15" s="39"/>
      <c r="I15" s="39"/>
    </row>
    <row r="16" spans="1:9" x14ac:dyDescent="0.25">
      <c r="A16" s="77">
        <v>1911</v>
      </c>
      <c r="B16" s="78">
        <v>8.9</v>
      </c>
      <c r="H16" s="39"/>
      <c r="I16" s="39"/>
    </row>
    <row r="17" spans="1:9" x14ac:dyDescent="0.25">
      <c r="A17" s="77">
        <v>1912</v>
      </c>
      <c r="B17" s="78">
        <v>2.27</v>
      </c>
      <c r="H17" s="39"/>
      <c r="I17" s="39"/>
    </row>
    <row r="18" spans="1:9" x14ac:dyDescent="0.25">
      <c r="A18" s="77">
        <v>1913</v>
      </c>
      <c r="B18" s="78">
        <v>4</v>
      </c>
      <c r="H18" s="39"/>
      <c r="I18" s="39"/>
    </row>
    <row r="19" spans="1:9" x14ac:dyDescent="0.25">
      <c r="A19" s="77">
        <v>1914</v>
      </c>
      <c r="B19" s="78">
        <v>1.69</v>
      </c>
      <c r="H19" s="39"/>
      <c r="I19" s="39"/>
    </row>
    <row r="20" spans="1:9" x14ac:dyDescent="0.25">
      <c r="A20" s="77">
        <v>1915</v>
      </c>
      <c r="B20" s="78">
        <v>3.87</v>
      </c>
      <c r="H20" s="39"/>
      <c r="I20" s="39"/>
    </row>
    <row r="21" spans="1:9" x14ac:dyDescent="0.25">
      <c r="A21" s="77">
        <v>1916</v>
      </c>
      <c r="B21" s="78">
        <v>3.99</v>
      </c>
      <c r="H21" s="39"/>
      <c r="I21" s="39"/>
    </row>
    <row r="22" spans="1:9" x14ac:dyDescent="0.25">
      <c r="A22" s="77">
        <v>1917</v>
      </c>
      <c r="B22" s="78">
        <v>2.4</v>
      </c>
      <c r="H22" s="39"/>
      <c r="I22" s="39"/>
    </row>
    <row r="23" spans="1:9" x14ac:dyDescent="0.25">
      <c r="A23" s="77">
        <v>1918</v>
      </c>
      <c r="B23" s="78">
        <v>3.18</v>
      </c>
      <c r="H23" s="39"/>
      <c r="I23" s="39"/>
    </row>
    <row r="24" spans="1:9" x14ac:dyDescent="0.25">
      <c r="A24" s="77">
        <v>1919</v>
      </c>
      <c r="B24" s="78">
        <v>4.1500000000000004</v>
      </c>
      <c r="H24" s="39"/>
      <c r="I24" s="39"/>
    </row>
    <row r="25" spans="1:9" x14ac:dyDescent="0.25">
      <c r="A25" s="77">
        <v>1920</v>
      </c>
      <c r="B25" s="78">
        <v>4.42</v>
      </c>
      <c r="H25" s="39"/>
      <c r="I25" s="39"/>
    </row>
    <row r="26" spans="1:9" x14ac:dyDescent="0.25">
      <c r="A26" s="77">
        <v>1921</v>
      </c>
      <c r="B26" s="78">
        <v>7.39</v>
      </c>
      <c r="H26" s="39"/>
      <c r="I26" s="39"/>
    </row>
    <row r="27" spans="1:9" x14ac:dyDescent="0.25">
      <c r="A27" s="77">
        <v>1922</v>
      </c>
      <c r="B27" s="78">
        <v>4.91</v>
      </c>
      <c r="H27" s="39"/>
      <c r="I27" s="39"/>
    </row>
    <row r="28" spans="1:9" x14ac:dyDescent="0.25">
      <c r="A28" s="77">
        <v>1923</v>
      </c>
      <c r="B28" s="78">
        <v>2.0499999999999998</v>
      </c>
      <c r="H28" s="39"/>
      <c r="I28" s="39"/>
    </row>
    <row r="29" spans="1:9" x14ac:dyDescent="0.25">
      <c r="A29" s="77">
        <v>1924</v>
      </c>
      <c r="B29" s="78">
        <v>4.07</v>
      </c>
      <c r="H29" s="39"/>
      <c r="I29" s="39"/>
    </row>
    <row r="30" spans="1:9" x14ac:dyDescent="0.25">
      <c r="A30" s="77">
        <v>1925</v>
      </c>
      <c r="B30" s="78">
        <v>1.58</v>
      </c>
      <c r="H30" s="39"/>
      <c r="I30" s="39"/>
    </row>
    <row r="31" spans="1:9" x14ac:dyDescent="0.25">
      <c r="A31" s="77">
        <v>1926</v>
      </c>
      <c r="B31" s="78">
        <v>6.13</v>
      </c>
      <c r="H31" s="39"/>
      <c r="I31" s="39"/>
    </row>
    <row r="32" spans="1:9" x14ac:dyDescent="0.25">
      <c r="A32" s="77">
        <v>1927</v>
      </c>
      <c r="B32" s="78">
        <v>7.54</v>
      </c>
      <c r="H32" s="39"/>
      <c r="I32" s="39"/>
    </row>
    <row r="33" spans="1:9" x14ac:dyDescent="0.25">
      <c r="A33" s="77">
        <v>1928</v>
      </c>
      <c r="B33" s="78">
        <v>6.05</v>
      </c>
      <c r="H33" s="39"/>
      <c r="I33" s="39"/>
    </row>
    <row r="34" spans="1:9" x14ac:dyDescent="0.25">
      <c r="A34" s="77">
        <v>1929</v>
      </c>
      <c r="B34" s="78">
        <v>3.55</v>
      </c>
      <c r="H34" s="39"/>
      <c r="I34" s="39"/>
    </row>
    <row r="35" spans="1:9" x14ac:dyDescent="0.25">
      <c r="A35" s="77">
        <v>1930</v>
      </c>
      <c r="B35" s="78">
        <v>2.4500000000000002</v>
      </c>
      <c r="H35" s="39"/>
      <c r="I35" s="39"/>
    </row>
    <row r="36" spans="1:9" x14ac:dyDescent="0.25">
      <c r="A36" s="77">
        <v>1931</v>
      </c>
      <c r="B36" s="78">
        <v>1.76</v>
      </c>
      <c r="H36" s="39"/>
      <c r="I36" s="39"/>
    </row>
    <row r="37" spans="1:9" x14ac:dyDescent="0.25">
      <c r="A37" s="77">
        <v>1932</v>
      </c>
      <c r="B37" s="78">
        <v>5.01</v>
      </c>
      <c r="H37" s="39"/>
      <c r="I37" s="39"/>
    </row>
    <row r="38" spans="1:9" x14ac:dyDescent="0.25">
      <c r="A38" s="77">
        <v>1933</v>
      </c>
      <c r="B38" s="78">
        <v>5.26</v>
      </c>
      <c r="H38" s="39"/>
      <c r="I38" s="39"/>
    </row>
    <row r="39" spans="1:9" x14ac:dyDescent="0.25">
      <c r="A39" s="77">
        <v>1934</v>
      </c>
      <c r="B39" s="78">
        <v>5.45</v>
      </c>
      <c r="H39" s="39"/>
      <c r="I39" s="39"/>
    </row>
    <row r="40" spans="1:9" x14ac:dyDescent="0.25">
      <c r="A40" s="77">
        <v>1935</v>
      </c>
      <c r="B40" s="78">
        <v>5.14</v>
      </c>
      <c r="H40" s="39"/>
      <c r="I40" s="39"/>
    </row>
    <row r="41" spans="1:9" x14ac:dyDescent="0.25">
      <c r="A41" s="77">
        <v>1936</v>
      </c>
      <c r="B41" s="78">
        <v>4.58</v>
      </c>
      <c r="H41" s="39"/>
      <c r="I41" s="39"/>
    </row>
    <row r="42" spans="1:9" x14ac:dyDescent="0.25">
      <c r="A42" s="77">
        <v>1937</v>
      </c>
      <c r="B42" s="78">
        <v>3.68</v>
      </c>
      <c r="H42" s="39"/>
      <c r="I42" s="39"/>
    </row>
    <row r="43" spans="1:9" x14ac:dyDescent="0.25">
      <c r="A43" s="77">
        <v>1938</v>
      </c>
      <c r="B43" s="78">
        <v>6.99</v>
      </c>
      <c r="H43" s="39"/>
      <c r="I43" s="39"/>
    </row>
    <row r="44" spans="1:9" x14ac:dyDescent="0.25">
      <c r="A44" s="77">
        <v>1939</v>
      </c>
      <c r="B44" s="78">
        <v>3.38</v>
      </c>
      <c r="H44" s="39"/>
      <c r="I44" s="39"/>
    </row>
    <row r="45" spans="1:9" x14ac:dyDescent="0.25">
      <c r="A45" s="77">
        <v>1940</v>
      </c>
      <c r="B45" s="78">
        <v>4.62</v>
      </c>
      <c r="H45" s="39"/>
      <c r="I45" s="39"/>
    </row>
    <row r="46" spans="1:9" x14ac:dyDescent="0.25">
      <c r="A46" s="77">
        <v>1941</v>
      </c>
      <c r="B46" s="78">
        <v>3.38</v>
      </c>
      <c r="H46" s="39"/>
      <c r="I46" s="39"/>
    </row>
    <row r="47" spans="1:9" x14ac:dyDescent="0.25">
      <c r="A47" s="77">
        <v>1942</v>
      </c>
      <c r="B47" s="78">
        <v>2.95</v>
      </c>
      <c r="H47" s="39"/>
      <c r="I47" s="39"/>
    </row>
    <row r="48" spans="1:9" x14ac:dyDescent="0.25">
      <c r="A48" s="77">
        <v>1943</v>
      </c>
      <c r="B48" s="78">
        <v>1.7</v>
      </c>
      <c r="H48" s="39"/>
      <c r="I48" s="39"/>
    </row>
    <row r="49" spans="1:9" x14ac:dyDescent="0.25">
      <c r="A49" s="77">
        <v>1944</v>
      </c>
      <c r="B49" s="78">
        <v>5.25</v>
      </c>
      <c r="H49" s="39"/>
      <c r="I49" s="39"/>
    </row>
    <row r="50" spans="1:9" x14ac:dyDescent="0.25">
      <c r="A50" s="77">
        <v>1945</v>
      </c>
      <c r="B50" s="78">
        <v>5.68</v>
      </c>
      <c r="H50" s="39"/>
      <c r="I50" s="39"/>
    </row>
    <row r="51" spans="1:9" x14ac:dyDescent="0.25">
      <c r="A51" s="77">
        <v>1946</v>
      </c>
      <c r="B51" s="78">
        <v>4.1500000000000004</v>
      </c>
      <c r="H51" s="39"/>
      <c r="I51" s="39"/>
    </row>
    <row r="52" spans="1:9" x14ac:dyDescent="0.25">
      <c r="A52" s="77">
        <v>1947</v>
      </c>
      <c r="B52" s="78">
        <v>4.41</v>
      </c>
      <c r="H52" s="39"/>
      <c r="I52" s="39"/>
    </row>
    <row r="53" spans="1:9" x14ac:dyDescent="0.25">
      <c r="A53" s="77">
        <v>1948</v>
      </c>
      <c r="B53" s="78">
        <v>5.05</v>
      </c>
      <c r="H53" s="39"/>
      <c r="I53" s="39"/>
    </row>
    <row r="54" spans="1:9" x14ac:dyDescent="0.25">
      <c r="A54" s="77">
        <v>1949</v>
      </c>
      <c r="B54" s="78">
        <v>2.0299999999999998</v>
      </c>
      <c r="H54" s="39"/>
      <c r="I54" s="39"/>
    </row>
    <row r="55" spans="1:9" x14ac:dyDescent="0.25">
      <c r="A55" s="77">
        <v>1950</v>
      </c>
      <c r="B55" s="78">
        <v>6.15</v>
      </c>
      <c r="H55" s="39"/>
      <c r="I55" s="39"/>
    </row>
    <row r="56" spans="1:9" x14ac:dyDescent="0.25">
      <c r="A56" s="77">
        <v>1951</v>
      </c>
      <c r="B56" s="78">
        <v>4.2</v>
      </c>
      <c r="H56" s="39"/>
      <c r="I56" s="39"/>
    </row>
    <row r="57" spans="1:9" x14ac:dyDescent="0.25">
      <c r="A57" s="77">
        <v>1952</v>
      </c>
      <c r="B57" s="78">
        <v>5.22</v>
      </c>
      <c r="H57" s="39"/>
      <c r="I57" s="39"/>
    </row>
    <row r="58" spans="1:9" x14ac:dyDescent="0.25">
      <c r="A58" s="77">
        <v>1953</v>
      </c>
      <c r="B58" s="78">
        <v>2.5</v>
      </c>
      <c r="H58" s="39"/>
      <c r="I58" s="39"/>
    </row>
    <row r="59" spans="1:9" x14ac:dyDescent="0.25">
      <c r="A59" s="77">
        <v>1954</v>
      </c>
      <c r="B59" s="78">
        <v>4.3899999999999997</v>
      </c>
      <c r="H59" s="39"/>
      <c r="I59" s="39"/>
    </row>
    <row r="60" spans="1:9" x14ac:dyDescent="0.25">
      <c r="A60" s="77">
        <v>1955</v>
      </c>
      <c r="B60" s="78">
        <v>3.78</v>
      </c>
      <c r="H60" s="39"/>
      <c r="I60" s="39"/>
    </row>
    <row r="61" spans="1:9" x14ac:dyDescent="0.25">
      <c r="A61" s="77">
        <v>1956</v>
      </c>
      <c r="B61" s="78">
        <v>3.02</v>
      </c>
      <c r="H61" s="39"/>
      <c r="I61" s="39"/>
    </row>
    <row r="62" spans="1:9" x14ac:dyDescent="0.25">
      <c r="A62" s="77">
        <v>1957</v>
      </c>
      <c r="B62" s="78">
        <v>2.63</v>
      </c>
      <c r="H62" s="39"/>
      <c r="I62" s="39"/>
    </row>
    <row r="63" spans="1:9" x14ac:dyDescent="0.25">
      <c r="A63" s="77">
        <v>1958</v>
      </c>
      <c r="B63" s="78">
        <v>3.98</v>
      </c>
      <c r="H63" s="39"/>
      <c r="I63" s="39"/>
    </row>
    <row r="64" spans="1:9" x14ac:dyDescent="0.25">
      <c r="A64" s="77">
        <v>1959</v>
      </c>
      <c r="B64" s="78">
        <v>2.4700000000000002</v>
      </c>
      <c r="H64" s="39"/>
      <c r="I64" s="39"/>
    </row>
    <row r="65" spans="1:9" x14ac:dyDescent="0.25">
      <c r="A65" s="77">
        <v>1960</v>
      </c>
      <c r="B65" s="78">
        <v>4.47</v>
      </c>
      <c r="H65" s="39"/>
      <c r="I65" s="39"/>
    </row>
    <row r="66" spans="1:9" x14ac:dyDescent="0.25">
      <c r="A66" s="77">
        <v>1961</v>
      </c>
      <c r="B66" s="78">
        <v>4.05</v>
      </c>
      <c r="H66" s="39"/>
      <c r="I66" s="39"/>
    </row>
    <row r="67" spans="1:9" x14ac:dyDescent="0.25">
      <c r="A67" s="77">
        <v>1962</v>
      </c>
      <c r="B67" s="78">
        <v>2</v>
      </c>
      <c r="H67" s="39"/>
      <c r="I67" s="39"/>
    </row>
    <row r="68" spans="1:9" x14ac:dyDescent="0.25">
      <c r="A68" s="77">
        <v>1963</v>
      </c>
      <c r="B68" s="78">
        <v>4.2699999999999996</v>
      </c>
      <c r="H68" s="39"/>
      <c r="I68" s="39"/>
    </row>
    <row r="69" spans="1:9" x14ac:dyDescent="0.25">
      <c r="A69" s="77">
        <v>1964</v>
      </c>
      <c r="B69" s="78">
        <v>2.71</v>
      </c>
      <c r="H69" s="39"/>
      <c r="I69" s="39"/>
    </row>
    <row r="70" spans="1:9" x14ac:dyDescent="0.25">
      <c r="A70" s="77">
        <v>1965</v>
      </c>
      <c r="B70" s="78">
        <v>1.62</v>
      </c>
      <c r="H70" s="39"/>
      <c r="I70" s="39"/>
    </row>
    <row r="71" spans="1:9" x14ac:dyDescent="0.25">
      <c r="A71" s="77">
        <v>1966</v>
      </c>
      <c r="B71" s="78">
        <v>4.87</v>
      </c>
      <c r="H71" s="39"/>
      <c r="I71" s="39"/>
    </row>
    <row r="72" spans="1:9" x14ac:dyDescent="0.25">
      <c r="A72" s="77">
        <v>1967</v>
      </c>
      <c r="B72" s="78">
        <v>4.53</v>
      </c>
      <c r="H72" s="39"/>
      <c r="I72" s="39"/>
    </row>
    <row r="73" spans="1:9" x14ac:dyDescent="0.25">
      <c r="A73" s="77">
        <v>1968</v>
      </c>
      <c r="B73" s="78">
        <v>5.21</v>
      </c>
      <c r="H73" s="39"/>
      <c r="I73" s="39"/>
    </row>
    <row r="74" spans="1:9" x14ac:dyDescent="0.25">
      <c r="A74" s="77">
        <v>1969</v>
      </c>
      <c r="B74" s="78">
        <v>6.32</v>
      </c>
      <c r="H74" s="39"/>
      <c r="I74" s="39"/>
    </row>
    <row r="75" spans="1:9" x14ac:dyDescent="0.25">
      <c r="A75" s="77">
        <v>1970</v>
      </c>
      <c r="B75" s="78">
        <v>1.67</v>
      </c>
      <c r="H75" s="39"/>
      <c r="I75" s="39"/>
    </row>
    <row r="76" spans="1:9" x14ac:dyDescent="0.25">
      <c r="A76" s="77">
        <v>1971</v>
      </c>
      <c r="B76" s="78">
        <v>10.62</v>
      </c>
      <c r="H76" s="39"/>
      <c r="I76" s="39"/>
    </row>
    <row r="77" spans="1:9" x14ac:dyDescent="0.25">
      <c r="A77" s="77">
        <v>1972</v>
      </c>
      <c r="B77" s="78">
        <v>6.6</v>
      </c>
      <c r="H77" s="39"/>
      <c r="I77" s="39"/>
    </row>
    <row r="78" spans="1:9" x14ac:dyDescent="0.25">
      <c r="A78" s="77">
        <v>1973</v>
      </c>
      <c r="B78" s="78">
        <v>6.26</v>
      </c>
      <c r="H78" s="39"/>
      <c r="I78" s="39"/>
    </row>
    <row r="79" spans="1:9" x14ac:dyDescent="0.25">
      <c r="A79" s="77">
        <v>1974</v>
      </c>
      <c r="B79" s="78">
        <v>2.31</v>
      </c>
      <c r="H79" s="39"/>
      <c r="I79" s="39"/>
    </row>
    <row r="80" spans="1:9" x14ac:dyDescent="0.25">
      <c r="A80" s="77">
        <v>1975</v>
      </c>
      <c r="B80" s="78">
        <v>6.76</v>
      </c>
      <c r="H80" s="39"/>
      <c r="I80" s="39"/>
    </row>
    <row r="81" spans="1:9" x14ac:dyDescent="0.25">
      <c r="A81" s="77">
        <v>1976</v>
      </c>
      <c r="B81" s="78">
        <v>2.41</v>
      </c>
      <c r="H81" s="39"/>
      <c r="I81" s="39"/>
    </row>
    <row r="82" spans="1:9" x14ac:dyDescent="0.25">
      <c r="A82" s="77">
        <v>1977</v>
      </c>
      <c r="B82" s="78">
        <v>6.11</v>
      </c>
      <c r="H82" s="39"/>
      <c r="I82" s="39"/>
    </row>
    <row r="83" spans="1:9" x14ac:dyDescent="0.25">
      <c r="A83" s="77">
        <v>1978</v>
      </c>
      <c r="B83" s="78">
        <v>2.1800000000000002</v>
      </c>
      <c r="H83" s="39"/>
      <c r="I83" s="39"/>
    </row>
    <row r="84" spans="1:9" x14ac:dyDescent="0.25">
      <c r="A84" s="77">
        <v>1979</v>
      </c>
      <c r="B84" s="78">
        <v>6.33</v>
      </c>
      <c r="H84" s="39"/>
      <c r="I84" s="39"/>
    </row>
    <row r="85" spans="1:9" x14ac:dyDescent="0.25">
      <c r="A85" s="77">
        <v>1980</v>
      </c>
      <c r="B85" s="78">
        <v>3.01</v>
      </c>
      <c r="H85" s="39"/>
      <c r="I85" s="39"/>
    </row>
    <row r="86" spans="1:9" x14ac:dyDescent="0.25">
      <c r="A86" s="77">
        <v>1981</v>
      </c>
      <c r="B86" s="78">
        <v>2.41</v>
      </c>
      <c r="H86" s="39"/>
      <c r="I86" s="39"/>
    </row>
    <row r="87" spans="1:9" x14ac:dyDescent="0.25">
      <c r="A87" s="77">
        <v>1982</v>
      </c>
      <c r="B87" s="78">
        <v>2.3199999999999998</v>
      </c>
      <c r="H87" s="39"/>
      <c r="I87" s="39"/>
    </row>
    <row r="88" spans="1:9" x14ac:dyDescent="0.25">
      <c r="A88" s="77">
        <v>1983</v>
      </c>
      <c r="B88" s="78">
        <v>4.76</v>
      </c>
      <c r="H88" s="39"/>
      <c r="I88" s="39"/>
    </row>
    <row r="89" spans="1:9" x14ac:dyDescent="0.25">
      <c r="A89" s="77">
        <v>1984</v>
      </c>
      <c r="B89" s="78">
        <v>4.83</v>
      </c>
      <c r="H89" s="39"/>
      <c r="I89" s="39"/>
    </row>
    <row r="90" spans="1:9" x14ac:dyDescent="0.25">
      <c r="A90" s="77">
        <v>1985</v>
      </c>
      <c r="B90" s="78">
        <v>2.54</v>
      </c>
      <c r="H90" s="39"/>
      <c r="I90" s="39"/>
    </row>
    <row r="91" spans="1:9" x14ac:dyDescent="0.25">
      <c r="A91" s="77">
        <v>1986</v>
      </c>
      <c r="B91" s="78">
        <v>4.5199999999999996</v>
      </c>
      <c r="H91" s="39"/>
      <c r="I91" s="39"/>
    </row>
    <row r="92" spans="1:9" x14ac:dyDescent="0.25">
      <c r="A92" s="77">
        <v>1987</v>
      </c>
      <c r="B92" s="78">
        <v>4.0599999999999996</v>
      </c>
      <c r="H92" s="39"/>
      <c r="I92" s="39"/>
    </row>
    <row r="93" spans="1:9" x14ac:dyDescent="0.25">
      <c r="A93" s="77">
        <v>1988</v>
      </c>
      <c r="B93" s="78">
        <v>2.6</v>
      </c>
      <c r="H93" s="39"/>
      <c r="I93" s="39"/>
    </row>
    <row r="94" spans="1:9" x14ac:dyDescent="0.25">
      <c r="A94" s="77">
        <v>1989</v>
      </c>
      <c r="B94" s="78">
        <v>10.039999999999999</v>
      </c>
      <c r="H94" s="39"/>
      <c r="I94" s="39"/>
    </row>
    <row r="95" spans="1:9" x14ac:dyDescent="0.25">
      <c r="A95" s="77">
        <v>1990</v>
      </c>
      <c r="B95" s="78">
        <v>5.07</v>
      </c>
      <c r="H95" s="39"/>
      <c r="I95" s="39"/>
    </row>
    <row r="96" spans="1:9" x14ac:dyDescent="0.25">
      <c r="A96" s="77">
        <v>1991</v>
      </c>
      <c r="B96" s="78">
        <v>4.32</v>
      </c>
      <c r="H96" s="39"/>
      <c r="I96" s="39"/>
    </row>
    <row r="97" spans="1:9" x14ac:dyDescent="0.25">
      <c r="A97" s="77">
        <v>1992</v>
      </c>
      <c r="B97" s="78">
        <v>4.8499999999999996</v>
      </c>
      <c r="H97" s="39"/>
      <c r="I97" s="39"/>
    </row>
    <row r="98" spans="1:9" x14ac:dyDescent="0.25">
      <c r="A98" s="77">
        <v>1993</v>
      </c>
      <c r="B98" s="78">
        <v>4.49</v>
      </c>
      <c r="H98" s="39"/>
      <c r="I98" s="39"/>
    </row>
    <row r="99" spans="1:9" x14ac:dyDescent="0.25">
      <c r="A99" s="77">
        <v>1994</v>
      </c>
      <c r="B99" s="78">
        <v>2.37</v>
      </c>
      <c r="H99" s="39"/>
      <c r="I99" s="39"/>
    </row>
    <row r="100" spans="1:9" x14ac:dyDescent="0.25">
      <c r="A100" s="77">
        <v>1995</v>
      </c>
      <c r="B100" s="78">
        <v>1.85</v>
      </c>
      <c r="H100" s="39"/>
      <c r="I100" s="39"/>
    </row>
    <row r="101" spans="1:9" x14ac:dyDescent="0.25">
      <c r="A101" s="77">
        <v>1996</v>
      </c>
      <c r="B101" s="78">
        <v>8.51</v>
      </c>
      <c r="H101" s="39"/>
      <c r="I101" s="39"/>
    </row>
    <row r="102" spans="1:9" x14ac:dyDescent="0.25">
      <c r="A102" s="77">
        <v>1997</v>
      </c>
      <c r="B102" s="78">
        <v>8.16</v>
      </c>
      <c r="H102" s="39"/>
      <c r="I102" s="39"/>
    </row>
    <row r="103" spans="1:9" x14ac:dyDescent="0.25">
      <c r="A103" s="77">
        <v>1998</v>
      </c>
      <c r="B103" s="78">
        <v>2.23</v>
      </c>
      <c r="H103" s="39"/>
      <c r="I103" s="39"/>
    </row>
    <row r="104" spans="1:9" x14ac:dyDescent="0.25">
      <c r="A104" s="77">
        <v>1999</v>
      </c>
      <c r="B104" s="78">
        <v>8.17</v>
      </c>
      <c r="H104" s="39"/>
      <c r="I104" s="39"/>
    </row>
    <row r="105" spans="1:9" x14ac:dyDescent="0.25">
      <c r="A105" s="77">
        <v>2000</v>
      </c>
      <c r="B105" s="78">
        <v>5.24</v>
      </c>
      <c r="H105" s="39"/>
      <c r="I105" s="39"/>
    </row>
    <row r="106" spans="1:9" x14ac:dyDescent="0.25">
      <c r="A106" s="77">
        <v>2001</v>
      </c>
      <c r="B106" s="78">
        <v>2.3199999999999998</v>
      </c>
      <c r="H106" s="39"/>
      <c r="I106" s="39"/>
    </row>
    <row r="107" spans="1:9" x14ac:dyDescent="0.25">
      <c r="A107" s="77">
        <v>2002</v>
      </c>
      <c r="B107" s="78">
        <v>4.6500000000000004</v>
      </c>
      <c r="H107" s="39"/>
      <c r="I107" s="39"/>
    </row>
    <row r="108" spans="1:9" x14ac:dyDescent="0.25">
      <c r="A108" s="77">
        <v>2003</v>
      </c>
      <c r="B108" s="78">
        <v>4.57</v>
      </c>
      <c r="H108" s="39"/>
      <c r="I108" s="39"/>
    </row>
    <row r="109" spans="1:9" x14ac:dyDescent="0.25">
      <c r="A109" s="77">
        <v>2004</v>
      </c>
      <c r="B109" s="78">
        <v>8.2100000000000009</v>
      </c>
      <c r="H109" s="39"/>
      <c r="I109" s="39"/>
    </row>
    <row r="110" spans="1:9" x14ac:dyDescent="0.25">
      <c r="A110" s="77">
        <v>2005</v>
      </c>
      <c r="B110" s="78">
        <v>4.62</v>
      </c>
      <c r="H110" s="39"/>
      <c r="I110" s="39"/>
    </row>
    <row r="111" spans="1:9" x14ac:dyDescent="0.25">
      <c r="A111" s="77">
        <v>2006</v>
      </c>
      <c r="B111" s="78">
        <v>4.9400000000000004</v>
      </c>
      <c r="H111" s="39"/>
      <c r="I111" s="39"/>
    </row>
    <row r="112" spans="1:9" x14ac:dyDescent="0.25">
      <c r="A112" s="77">
        <v>2007</v>
      </c>
      <c r="B112" s="78">
        <v>9.16</v>
      </c>
      <c r="H112" s="39"/>
      <c r="I112" s="39"/>
    </row>
    <row r="113" spans="1:9" x14ac:dyDescent="0.25">
      <c r="A113" s="77">
        <v>2008</v>
      </c>
      <c r="B113" s="78">
        <v>7.18</v>
      </c>
      <c r="H113" s="39"/>
      <c r="I113" s="39"/>
    </row>
    <row r="114" spans="1:9" x14ac:dyDescent="0.25">
      <c r="A114" s="77">
        <v>2009</v>
      </c>
      <c r="B114" s="78">
        <v>3.4</v>
      </c>
      <c r="H114" s="39"/>
      <c r="I114" s="39"/>
    </row>
    <row r="115" spans="1:9" x14ac:dyDescent="0.25">
      <c r="A115" s="77">
        <v>2010</v>
      </c>
      <c r="B115" s="78">
        <v>3.71</v>
      </c>
      <c r="H115" s="39"/>
      <c r="I115" s="39"/>
    </row>
    <row r="116" spans="1:9" x14ac:dyDescent="0.25">
      <c r="A116" s="77">
        <v>2011</v>
      </c>
      <c r="B116" s="78">
        <v>10.66</v>
      </c>
      <c r="H116" s="39"/>
      <c r="I116" s="39"/>
    </row>
    <row r="117" spans="1:9" x14ac:dyDescent="0.25">
      <c r="A117" s="77">
        <v>2012</v>
      </c>
      <c r="B117" s="78">
        <v>4.1399999999999997</v>
      </c>
    </row>
    <row r="118" spans="1:9" x14ac:dyDescent="0.25">
      <c r="A118" s="77">
        <v>2013</v>
      </c>
      <c r="B118" s="78">
        <v>5.37</v>
      </c>
    </row>
    <row r="119" spans="1:9" x14ac:dyDescent="0.25">
      <c r="A119" s="77">
        <v>2014</v>
      </c>
      <c r="B119" s="78">
        <v>7.14</v>
      </c>
    </row>
    <row r="120" spans="1:9" x14ac:dyDescent="0.25">
      <c r="A120" s="77">
        <v>2015</v>
      </c>
      <c r="B120" s="78">
        <v>3.72</v>
      </c>
    </row>
    <row r="121" spans="1:9" x14ac:dyDescent="0.25">
      <c r="A121" s="77">
        <v>2016</v>
      </c>
      <c r="B121" s="78">
        <v>5.31</v>
      </c>
    </row>
    <row r="122" spans="1:9" x14ac:dyDescent="0.25">
      <c r="A122" s="77">
        <v>2017</v>
      </c>
      <c r="B122" s="78">
        <v>5.84</v>
      </c>
    </row>
    <row r="123" spans="1:9" x14ac:dyDescent="0.25">
      <c r="A123" s="75"/>
      <c r="B123" s="76"/>
    </row>
    <row r="124" spans="1:9" x14ac:dyDescent="0.25">
      <c r="A124" s="75"/>
      <c r="B124" s="76"/>
    </row>
    <row r="125" spans="1:9" x14ac:dyDescent="0.25">
      <c r="A125" s="75"/>
      <c r="B125" s="76"/>
    </row>
    <row r="126" spans="1:9" x14ac:dyDescent="0.25">
      <c r="A126" s="75"/>
      <c r="B126" s="76"/>
    </row>
    <row r="127" spans="1:9" x14ac:dyDescent="0.25">
      <c r="A127" s="75"/>
      <c r="B127" s="76"/>
    </row>
    <row r="128" spans="1:9" x14ac:dyDescent="0.25">
      <c r="A128" s="75"/>
      <c r="B128" s="76"/>
    </row>
    <row r="129" spans="1:2" x14ac:dyDescent="0.25">
      <c r="A129" s="75"/>
      <c r="B129" s="76"/>
    </row>
    <row r="130" spans="1:2" x14ac:dyDescent="0.25">
      <c r="A130" s="75"/>
      <c r="B130" s="76"/>
    </row>
    <row r="131" spans="1:2" x14ac:dyDescent="0.25">
      <c r="A131" s="75"/>
      <c r="B131" s="76"/>
    </row>
    <row r="132" spans="1:2" x14ac:dyDescent="0.25">
      <c r="A132" s="75"/>
      <c r="B132" s="76"/>
    </row>
    <row r="133" spans="1:2" x14ac:dyDescent="0.25">
      <c r="A133" s="75"/>
      <c r="B133" s="76"/>
    </row>
    <row r="134" spans="1:2" x14ac:dyDescent="0.25">
      <c r="A134" s="75"/>
      <c r="B134" s="76"/>
    </row>
    <row r="135" spans="1:2" x14ac:dyDescent="0.25">
      <c r="A135" s="75"/>
      <c r="B135" s="76"/>
    </row>
    <row r="136" spans="1:2" x14ac:dyDescent="0.25">
      <c r="A136" s="75"/>
      <c r="B136" s="76"/>
    </row>
    <row r="137" spans="1:2" x14ac:dyDescent="0.25">
      <c r="A137" s="75"/>
      <c r="B137" s="76"/>
    </row>
    <row r="138" spans="1:2" x14ac:dyDescent="0.25">
      <c r="A138" s="75"/>
      <c r="B138" s="76"/>
    </row>
    <row r="139" spans="1:2" x14ac:dyDescent="0.25">
      <c r="A139" s="75"/>
      <c r="B139" s="76"/>
    </row>
    <row r="140" spans="1:2" x14ac:dyDescent="0.25">
      <c r="A140" s="75"/>
      <c r="B140" s="76"/>
    </row>
    <row r="141" spans="1:2" x14ac:dyDescent="0.25">
      <c r="A141" s="75"/>
      <c r="B141" s="76"/>
    </row>
    <row r="142" spans="1:2" x14ac:dyDescent="0.25">
      <c r="A142" s="75"/>
      <c r="B142" s="76"/>
    </row>
    <row r="143" spans="1:2" x14ac:dyDescent="0.25">
      <c r="A143" s="75"/>
      <c r="B143" s="76"/>
    </row>
    <row r="144" spans="1:2" x14ac:dyDescent="0.25">
      <c r="A144" s="75"/>
      <c r="B144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D32" sqref="D32"/>
    </sheetView>
  </sheetViews>
  <sheetFormatPr defaultRowHeight="15" x14ac:dyDescent="0.25"/>
  <cols>
    <col min="2" max="23" width="10.42578125" customWidth="1"/>
  </cols>
  <sheetData>
    <row r="1" spans="1:19" x14ac:dyDescent="0.25">
      <c r="E1" s="57"/>
      <c r="F1" s="57"/>
      <c r="G1" s="57"/>
      <c r="K1" s="43"/>
      <c r="L1" s="43"/>
      <c r="M1" s="43"/>
    </row>
    <row r="2" spans="1:19" x14ac:dyDescent="0.25">
      <c r="B2" s="58" t="s">
        <v>37</v>
      </c>
      <c r="C2" s="59"/>
      <c r="D2" s="59"/>
      <c r="E2" s="59"/>
      <c r="F2" s="59"/>
      <c r="G2" s="60"/>
      <c r="H2" s="44"/>
      <c r="I2" s="44"/>
      <c r="J2" s="44"/>
      <c r="K2" s="44"/>
      <c r="L2" s="43"/>
      <c r="M2" s="43"/>
    </row>
    <row r="3" spans="1:19" x14ac:dyDescent="0.25">
      <c r="B3" s="13" t="s">
        <v>17</v>
      </c>
      <c r="C3" s="13" t="s">
        <v>18</v>
      </c>
      <c r="D3" s="13" t="s">
        <v>19</v>
      </c>
      <c r="E3" s="70" t="s">
        <v>34</v>
      </c>
      <c r="F3" s="70" t="s">
        <v>35</v>
      </c>
      <c r="G3" s="70" t="s">
        <v>36</v>
      </c>
      <c r="K3" s="43"/>
    </row>
    <row r="4" spans="1:19" x14ac:dyDescent="0.25">
      <c r="A4" t="s">
        <v>13</v>
      </c>
      <c r="B4" s="42">
        <v>0.39792194812295323</v>
      </c>
      <c r="C4" s="8">
        <v>0.71538525043594081</v>
      </c>
      <c r="D4" s="8">
        <v>0.80142663135249614</v>
      </c>
      <c r="E4" s="71">
        <v>0.17560427406258183</v>
      </c>
      <c r="F4" s="72">
        <v>0.21915654936162554</v>
      </c>
      <c r="G4" s="72">
        <v>0.29988580922325769</v>
      </c>
    </row>
    <row r="5" spans="1:19" x14ac:dyDescent="0.25">
      <c r="A5" t="s">
        <v>14</v>
      </c>
      <c r="B5" s="42">
        <v>1.1513926965856681E-3</v>
      </c>
      <c r="C5" s="8">
        <v>1.8165127224651644E-2</v>
      </c>
      <c r="D5" s="8">
        <v>9.6054169030814287E-4</v>
      </c>
      <c r="E5" s="71">
        <v>7.0883812042594845E-4</v>
      </c>
      <c r="F5" s="72">
        <v>1.6575810028854349E-3</v>
      </c>
      <c r="G5" s="72">
        <v>1.1956853792990101E-4</v>
      </c>
    </row>
    <row r="6" spans="1:19" x14ac:dyDescent="0.25">
      <c r="A6" t="s">
        <v>15</v>
      </c>
      <c r="B6" s="42">
        <v>0.53827108539405488</v>
      </c>
      <c r="C6" s="8">
        <v>0.64500811667861746</v>
      </c>
      <c r="D6" s="8">
        <v>8.0111500594489786E-3</v>
      </c>
      <c r="E6" s="71">
        <v>0.80466595617763592</v>
      </c>
      <c r="F6" s="72">
        <v>0.7413049084620511</v>
      </c>
      <c r="G6" s="72">
        <v>2.1293814895527396E-2</v>
      </c>
    </row>
    <row r="7" spans="1:19" x14ac:dyDescent="0.25">
      <c r="A7" t="s">
        <v>16</v>
      </c>
      <c r="B7" s="41">
        <v>9.3910286966922274E-2</v>
      </c>
      <c r="C7" s="9">
        <v>0.26031534377323012</v>
      </c>
      <c r="D7" s="9">
        <v>5.5138762919584991E-4</v>
      </c>
      <c r="E7" s="73">
        <v>0.77822250091580636</v>
      </c>
      <c r="F7" s="74">
        <v>0.78906159860253822</v>
      </c>
      <c r="G7" s="74">
        <v>6.1818077958725555E-3</v>
      </c>
    </row>
    <row r="9" spans="1:19" x14ac:dyDescent="0.25">
      <c r="B9" s="58" t="s">
        <v>29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60"/>
    </row>
    <row r="10" spans="1:19" s="7" customFormat="1" x14ac:dyDescent="0.25">
      <c r="B10" s="61" t="s">
        <v>20</v>
      </c>
      <c r="C10" s="62"/>
      <c r="D10" s="62"/>
      <c r="E10" s="62"/>
      <c r="F10" s="62"/>
      <c r="G10" s="63"/>
      <c r="H10" s="64" t="s">
        <v>27</v>
      </c>
      <c r="I10" s="65"/>
      <c r="J10" s="65"/>
      <c r="K10" s="65"/>
      <c r="L10" s="65"/>
      <c r="M10" s="66"/>
      <c r="N10" s="67" t="s">
        <v>28</v>
      </c>
      <c r="O10" s="68"/>
      <c r="P10" s="68"/>
      <c r="Q10" s="68"/>
      <c r="R10" s="68"/>
      <c r="S10" s="69"/>
    </row>
    <row r="11" spans="1:19" s="7" customFormat="1" x14ac:dyDescent="0.25">
      <c r="B11" s="10" t="s">
        <v>21</v>
      </c>
      <c r="C11" s="10" t="s">
        <v>22</v>
      </c>
      <c r="D11" s="10" t="s">
        <v>23</v>
      </c>
      <c r="E11" s="10" t="s">
        <v>24</v>
      </c>
      <c r="F11" s="14" t="s">
        <v>25</v>
      </c>
      <c r="G11" s="17" t="s">
        <v>26</v>
      </c>
      <c r="H11" s="11" t="s">
        <v>21</v>
      </c>
      <c r="I11" s="15" t="s">
        <v>22</v>
      </c>
      <c r="J11" s="11" t="s">
        <v>23</v>
      </c>
      <c r="K11" s="15" t="s">
        <v>24</v>
      </c>
      <c r="L11" s="11" t="s">
        <v>25</v>
      </c>
      <c r="M11" s="15" t="s">
        <v>26</v>
      </c>
      <c r="N11" s="12" t="s">
        <v>21</v>
      </c>
      <c r="O11" s="16" t="s">
        <v>22</v>
      </c>
      <c r="P11" s="12" t="s">
        <v>23</v>
      </c>
      <c r="Q11" s="16" t="s">
        <v>24</v>
      </c>
      <c r="R11" s="12" t="s">
        <v>25</v>
      </c>
      <c r="S11" s="16" t="s">
        <v>26</v>
      </c>
    </row>
    <row r="12" spans="1:19" x14ac:dyDescent="0.25">
      <c r="A12" t="s">
        <v>13</v>
      </c>
      <c r="B12" s="25">
        <v>0.50709043793024833</v>
      </c>
      <c r="C12" s="30">
        <v>2.6853158513650034E-2</v>
      </c>
      <c r="D12" s="30">
        <v>0.63572846329713129</v>
      </c>
      <c r="E12" s="30">
        <v>7.1117100616268178E-2</v>
      </c>
      <c r="F12" s="30">
        <v>9.1780887271976364E-2</v>
      </c>
      <c r="G12" s="37">
        <v>0.41328976839544396</v>
      </c>
      <c r="H12" s="23">
        <v>0.22405650705766109</v>
      </c>
      <c r="I12" s="28">
        <v>3.016264913033239E-2</v>
      </c>
      <c r="J12" s="27">
        <v>0.56544730681727184</v>
      </c>
      <c r="K12" s="28">
        <v>5.1979683749881336E-2</v>
      </c>
      <c r="L12" s="27">
        <v>9.546861726957491E-2</v>
      </c>
      <c r="M12" s="28">
        <v>0.31676029534500327</v>
      </c>
      <c r="N12" s="21">
        <v>1.9653029022175184E-2</v>
      </c>
      <c r="O12" s="31">
        <v>2.0226196361983651E-3</v>
      </c>
      <c r="P12" s="21">
        <v>0.39669744915165173</v>
      </c>
      <c r="Q12" s="31">
        <v>0.55818046207955851</v>
      </c>
      <c r="R12" s="21">
        <v>0.60461628581815274</v>
      </c>
      <c r="S12" s="31">
        <v>0.5935923470646669</v>
      </c>
    </row>
    <row r="13" spans="1:19" x14ac:dyDescent="0.25">
      <c r="A13" t="s">
        <v>14</v>
      </c>
      <c r="B13" s="34">
        <v>1.2646757333548599E-5</v>
      </c>
      <c r="C13" s="34">
        <v>1.2125639664358145E-3</v>
      </c>
      <c r="D13" s="34">
        <v>0.30629619456252927</v>
      </c>
      <c r="E13" s="34">
        <v>0.13681228554123842</v>
      </c>
      <c r="F13" s="34">
        <v>0.2304837419151296</v>
      </c>
      <c r="G13" s="37">
        <v>6.478684559830622E-2</v>
      </c>
      <c r="H13" s="23">
        <v>7.7761910033920061E-4</v>
      </c>
      <c r="I13" s="26">
        <v>1.8802522559359613E-2</v>
      </c>
      <c r="J13" s="27">
        <v>0.46760990400967362</v>
      </c>
      <c r="K13" s="26">
        <v>0.11218804918276455</v>
      </c>
      <c r="L13" s="27">
        <v>0.17424962044601627</v>
      </c>
      <c r="M13" s="26">
        <v>3.1227280614341529E-2</v>
      </c>
      <c r="N13" s="21">
        <v>9.0146734633391762E-2</v>
      </c>
      <c r="O13" s="32">
        <v>0.98475184000179661</v>
      </c>
      <c r="P13" s="21">
        <v>9.3220023016782103E-2</v>
      </c>
      <c r="Q13" s="32">
        <v>0.37053794907140347</v>
      </c>
      <c r="R13" s="21">
        <v>0.9249602275712332</v>
      </c>
      <c r="S13" s="32">
        <v>0.12342702150295283</v>
      </c>
    </row>
    <row r="14" spans="1:19" x14ac:dyDescent="0.25">
      <c r="A14" t="s">
        <v>15</v>
      </c>
      <c r="B14" s="34">
        <v>3.5664743295357647E-7</v>
      </c>
      <c r="C14" s="34">
        <v>4.2933026199029292E-4</v>
      </c>
      <c r="D14" s="34">
        <v>9.5230440685874383E-5</v>
      </c>
      <c r="E14" s="34">
        <v>3.5466347700442546E-2</v>
      </c>
      <c r="F14" s="34">
        <v>1.0796672611389878E-2</v>
      </c>
      <c r="G14" s="37">
        <v>7.2303470314515672E-2</v>
      </c>
      <c r="H14" s="23">
        <v>2.5062770435634623E-7</v>
      </c>
      <c r="I14" s="26">
        <v>2.0681115605295414E-4</v>
      </c>
      <c r="J14" s="27">
        <v>1.0349180467829064E-4</v>
      </c>
      <c r="K14" s="26">
        <v>7.8067664831002567E-2</v>
      </c>
      <c r="L14" s="27">
        <v>6.8538500470832105E-3</v>
      </c>
      <c r="M14" s="26">
        <v>0.16498449743985116</v>
      </c>
      <c r="N14" s="21">
        <v>9.3497378413195753E-6</v>
      </c>
      <c r="O14" s="32">
        <v>2.5228151172694605E-3</v>
      </c>
      <c r="P14" s="21">
        <v>6.5544081126779293E-4</v>
      </c>
      <c r="Q14" s="32">
        <v>0.15043993286694585</v>
      </c>
      <c r="R14" s="21">
        <v>1.2734548030274102E-3</v>
      </c>
      <c r="S14" s="32">
        <v>0.10457747001273236</v>
      </c>
    </row>
    <row r="15" spans="1:19" x14ac:dyDescent="0.25">
      <c r="A15" t="s">
        <v>16</v>
      </c>
      <c r="B15" s="20">
        <v>1.2527549712492757E-13</v>
      </c>
      <c r="C15" s="20">
        <v>7.7406023078525248E-3</v>
      </c>
      <c r="D15" s="20">
        <v>5.3109633902900244E-2</v>
      </c>
      <c r="E15" s="20">
        <v>0.36895279283890048</v>
      </c>
      <c r="F15" s="20">
        <v>0.40960950811267316</v>
      </c>
      <c r="G15" s="19">
        <v>5.8731038966743599E-3</v>
      </c>
      <c r="H15" s="35">
        <v>6.9494587929181126E-15</v>
      </c>
      <c r="I15" s="38">
        <v>1.8223008883999788E-3</v>
      </c>
      <c r="J15" s="22">
        <v>1.4899757368222438E-2</v>
      </c>
      <c r="K15" s="38">
        <v>0.44547615067624013</v>
      </c>
      <c r="L15" s="22">
        <v>0.47458224853047348</v>
      </c>
      <c r="M15" s="38">
        <v>1.046108785157096E-2</v>
      </c>
      <c r="N15" s="36">
        <v>7.4642567405702224E-11</v>
      </c>
      <c r="O15" s="33">
        <v>2.803488983671137E-3</v>
      </c>
      <c r="P15" s="36">
        <v>8.4145290621430221E-3</v>
      </c>
      <c r="Q15" s="33">
        <v>0.55091290403143955</v>
      </c>
      <c r="R15" s="36">
        <v>0.60225459682364113</v>
      </c>
      <c r="S15" s="33">
        <v>1.1217217025329785E-2</v>
      </c>
    </row>
    <row r="18" spans="1:6" x14ac:dyDescent="0.25">
      <c r="B18" s="58" t="s">
        <v>33</v>
      </c>
      <c r="C18" s="59"/>
      <c r="D18" s="60"/>
    </row>
    <row r="19" spans="1:6" s="45" customFormat="1" x14ac:dyDescent="0.25">
      <c r="B19" s="46" t="s">
        <v>30</v>
      </c>
      <c r="C19" s="47" t="s">
        <v>31</v>
      </c>
      <c r="D19" s="48" t="s">
        <v>32</v>
      </c>
    </row>
    <row r="20" spans="1:6" x14ac:dyDescent="0.25">
      <c r="A20" s="7" t="s">
        <v>13</v>
      </c>
      <c r="B20" s="49">
        <v>1.7916457735219951E-2</v>
      </c>
      <c r="C20" s="50">
        <v>0.53136380881806056</v>
      </c>
      <c r="D20" s="51">
        <v>0.83773106039295353</v>
      </c>
    </row>
    <row r="21" spans="1:6" x14ac:dyDescent="0.25">
      <c r="A21" s="7" t="s">
        <v>14</v>
      </c>
      <c r="B21" s="52">
        <v>3.6896832857576754E-3</v>
      </c>
      <c r="C21" s="53">
        <v>6.1623566548125713E-3</v>
      </c>
      <c r="D21" s="51">
        <v>0.77678803496786863</v>
      </c>
    </row>
    <row r="22" spans="1:6" x14ac:dyDescent="0.25">
      <c r="A22" s="7" t="s">
        <v>15</v>
      </c>
      <c r="B22" s="52">
        <v>0.98726147171102208</v>
      </c>
      <c r="C22" s="53">
        <v>0.25756023229260933</v>
      </c>
      <c r="D22" s="51">
        <v>2.4468559133542802E-4</v>
      </c>
      <c r="F22" s="18"/>
    </row>
    <row r="23" spans="1:6" x14ac:dyDescent="0.25">
      <c r="A23" s="7" t="s">
        <v>16</v>
      </c>
      <c r="B23" s="54">
        <v>0.49982282679325152</v>
      </c>
      <c r="C23" s="55">
        <v>0.21895077896727586</v>
      </c>
      <c r="D23" s="56">
        <v>0.12720615658288034</v>
      </c>
    </row>
    <row r="27" spans="1:6" x14ac:dyDescent="0.25">
      <c r="E27" s="40"/>
      <c r="F27" s="40"/>
    </row>
    <row r="28" spans="1:6" x14ac:dyDescent="0.25">
      <c r="E28" s="40"/>
      <c r="F28" s="40"/>
    </row>
  </sheetData>
  <mergeCells count="6">
    <mergeCell ref="B2:G2"/>
    <mergeCell ref="B18:D18"/>
    <mergeCell ref="B9:S9"/>
    <mergeCell ref="B10:G10"/>
    <mergeCell ref="H10:M10"/>
    <mergeCell ref="N10:S10"/>
  </mergeCells>
  <conditionalFormatting sqref="B12:S15">
    <cfRule type="cellIs" dxfId="5" priority="7" operator="lessThan">
      <formula>0.05</formula>
    </cfRule>
  </conditionalFormatting>
  <conditionalFormatting sqref="B20:C23">
    <cfRule type="cellIs" dxfId="4" priority="4" operator="lessThan">
      <formula>0.05</formula>
    </cfRule>
  </conditionalFormatting>
  <conditionalFormatting sqref="B4:D7">
    <cfRule type="cellIs" dxfId="3" priority="3" operator="lessThan">
      <formula>0.05</formula>
    </cfRule>
  </conditionalFormatting>
  <conditionalFormatting sqref="D20:D23">
    <cfRule type="cellIs" dxfId="2" priority="2" operator="lessThan">
      <formula>0.05</formula>
    </cfRule>
  </conditionalFormatting>
  <conditionalFormatting sqref="E4:G7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P Value</vt:lpstr>
      <vt:lpstr>Collecting Data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2018-08-20T15:46:00Z</dcterms:created>
  <dcterms:modified xsi:type="dcterms:W3CDTF">2018-08-31T17:01:47Z</dcterms:modified>
</cp:coreProperties>
</file>