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520" yWindow="10580" windowWidth="25040" windowHeight="1782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B8" i="1"/>
  <c r="B9" i="1"/>
  <c r="B10" i="1"/>
  <c r="B11" i="1"/>
  <c r="B12" i="1"/>
  <c r="B14" i="1"/>
  <c r="B15" i="1"/>
  <c r="B16" i="1"/>
</calcChain>
</file>

<file path=xl/sharedStrings.xml><?xml version="1.0" encoding="utf-8"?>
<sst xmlns="http://schemas.openxmlformats.org/spreadsheetml/2006/main" count="22" uniqueCount="20">
  <si>
    <t>NEXT Detector Cost</t>
  </si>
  <si>
    <t>Energy Plane</t>
  </si>
  <si>
    <t>Cost of can</t>
  </si>
  <si>
    <t>item</t>
  </si>
  <si>
    <t>cost</t>
  </si>
  <si>
    <t>manufacture body</t>
  </si>
  <si>
    <t>manufacture end-cup</t>
  </si>
  <si>
    <t>sapphire window</t>
  </si>
  <si>
    <t>brazing</t>
  </si>
  <si>
    <t>gaskets</t>
  </si>
  <si>
    <t>copper stock</t>
  </si>
  <si>
    <t>total</t>
  </si>
  <si>
    <t>Cost of support plate nEXT-100</t>
  </si>
  <si>
    <t>Copper stock</t>
  </si>
  <si>
    <t>manufacturing</t>
  </si>
  <si>
    <t>bolts</t>
  </si>
  <si>
    <t>Total</t>
  </si>
  <si>
    <t>Total NEXT-100</t>
  </si>
  <si>
    <t>Total NEW (20%)</t>
  </si>
  <si>
    <t>Cost of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</si>
</sst>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gomezcadenas/Dropbox/NEXT-COSTS/NEW_Updated_Sept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gomezcadenas/Dropbox/NEXT-COSTS/NEXT-100_Updated_Sept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"/>
    </sheetNames>
    <sheetDataSet>
      <sheetData sheetId="0">
        <row r="7">
          <cell r="C7">
            <v>180</v>
          </cell>
        </row>
        <row r="8">
          <cell r="C8">
            <v>204.58</v>
          </cell>
        </row>
        <row r="9">
          <cell r="C9">
            <v>450</v>
          </cell>
        </row>
        <row r="10">
          <cell r="C10">
            <v>6120</v>
          </cell>
        </row>
        <row r="15">
          <cell r="C15">
            <v>146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EXT100"/>
    </sheetNames>
    <sheetDataSet>
      <sheetData sheetId="0">
        <row r="5">
          <cell r="G5">
            <v>27830</v>
          </cell>
        </row>
        <row r="8">
          <cell r="G8">
            <v>12100</v>
          </cell>
        </row>
        <row r="19">
          <cell r="G19">
            <v>18150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50" zoomScaleNormal="150" zoomScalePageLayoutView="150" workbookViewId="0">
      <selection activeCell="G6" sqref="G6"/>
    </sheetView>
  </sheetViews>
  <sheetFormatPr baseColWidth="10" defaultRowHeight="15" x14ac:dyDescent="0"/>
  <cols>
    <col min="1" max="1" width="20" customWidth="1"/>
    <col min="4" max="4" width="30.83203125" customWidth="1"/>
    <col min="6" max="6" width="7" customWidth="1"/>
    <col min="7" max="7" width="33.332031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/>
      <c r="B2" s="5"/>
      <c r="C2" s="5"/>
      <c r="D2" s="5"/>
      <c r="E2" s="5"/>
      <c r="F2" s="5"/>
      <c r="G2" s="5"/>
      <c r="H2" s="6"/>
    </row>
    <row r="4" spans="1:8" ht="18">
      <c r="A4" s="7" t="s">
        <v>1</v>
      </c>
      <c r="B4" s="8"/>
      <c r="C4" s="8"/>
      <c r="D4" s="8"/>
      <c r="E4" s="8"/>
      <c r="F4" s="8"/>
      <c r="G4" s="8"/>
      <c r="H4" s="9"/>
    </row>
    <row r="6" spans="1:8" ht="18">
      <c r="A6" s="10" t="s">
        <v>2</v>
      </c>
      <c r="D6" s="10" t="s">
        <v>12</v>
      </c>
      <c r="G6" s="10" t="s">
        <v>19</v>
      </c>
    </row>
    <row r="7" spans="1:8">
      <c r="A7" t="s">
        <v>3</v>
      </c>
      <c r="B7" t="s">
        <v>4</v>
      </c>
      <c r="D7" t="s">
        <v>3</v>
      </c>
      <c r="E7" t="s">
        <v>4</v>
      </c>
    </row>
    <row r="8" spans="1:8">
      <c r="A8" t="s">
        <v>5</v>
      </c>
      <c r="B8">
        <f>[1]NEW!$C$8</f>
        <v>204.58</v>
      </c>
      <c r="D8" t="s">
        <v>13</v>
      </c>
      <c r="E8">
        <f>[2]NEXT100!$G$5</f>
        <v>27830</v>
      </c>
    </row>
    <row r="9" spans="1:8">
      <c r="A9" t="s">
        <v>6</v>
      </c>
      <c r="B9">
        <f>[1]NEW!$C$7</f>
        <v>180</v>
      </c>
      <c r="D9" t="s">
        <v>14</v>
      </c>
      <c r="E9">
        <f>[2]NEXT100!$G$8</f>
        <v>12100</v>
      </c>
    </row>
    <row r="10" spans="1:8">
      <c r="A10" t="s">
        <v>7</v>
      </c>
      <c r="B10">
        <f>[1]NEW!$C$10/12</f>
        <v>510</v>
      </c>
      <c r="D10" t="s">
        <v>15</v>
      </c>
      <c r="E10">
        <f>[2]NEXT100!$G$19</f>
        <v>18150</v>
      </c>
    </row>
    <row r="11" spans="1:8">
      <c r="A11" t="s">
        <v>8</v>
      </c>
      <c r="B11">
        <f>[1]NEW!$C$9</f>
        <v>450</v>
      </c>
      <c r="D11" t="s">
        <v>17</v>
      </c>
      <c r="E11">
        <f>SUM(E8:E10)</f>
        <v>58080</v>
      </c>
    </row>
    <row r="12" spans="1:8">
      <c r="A12" t="s">
        <v>9</v>
      </c>
      <c r="B12">
        <f>[1]NEW!$C$15</f>
        <v>146</v>
      </c>
      <c r="D12" t="s">
        <v>18</v>
      </c>
      <c r="E12">
        <f>E11/4</f>
        <v>14520</v>
      </c>
    </row>
    <row r="13" spans="1:8">
      <c r="A13" t="s">
        <v>10</v>
      </c>
      <c r="B13">
        <v>500</v>
      </c>
    </row>
    <row r="14" spans="1:8">
      <c r="A14" t="s">
        <v>11</v>
      </c>
      <c r="B14">
        <f>SUM(B8:B13)</f>
        <v>1990.58</v>
      </c>
    </row>
    <row r="15" spans="1:8">
      <c r="A15" s="11">
        <v>0.21</v>
      </c>
      <c r="B15">
        <f>0.21*B14</f>
        <v>418.02179999999998</v>
      </c>
    </row>
    <row r="16" spans="1:8">
      <c r="A16" t="s">
        <v>16</v>
      </c>
      <c r="B16">
        <f>B14+B15</f>
        <v>2408.6017999999999</v>
      </c>
    </row>
  </sheetData>
  <mergeCells count="2">
    <mergeCell ref="A1:H2"/>
    <mergeCell ref="A4:H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Gomez-Cadenas</dc:creator>
  <cp:lastModifiedBy>Juan Jose Gomez-Cadenas</cp:lastModifiedBy>
  <dcterms:created xsi:type="dcterms:W3CDTF">2014-09-12T07:02:16Z</dcterms:created>
  <dcterms:modified xsi:type="dcterms:W3CDTF">2014-09-12T07:07:49Z</dcterms:modified>
</cp:coreProperties>
</file>