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2600"/>
  </bookViews>
  <sheets>
    <sheet name="BOM mat" sheetId="2" r:id="rId1"/>
    <sheet name="za38" sheetId="1" r:id="rId2"/>
    <sheet name="Producció" sheetId="5" r:id="rId3"/>
    <sheet name="Summary" sheetId="4" r:id="rId4"/>
  </sheets>
  <calcPr calcId="145621"/>
</workbook>
</file>

<file path=xl/calcChain.xml><?xml version="1.0" encoding="utf-8"?>
<calcChain xmlns="http://schemas.openxmlformats.org/spreadsheetml/2006/main">
  <c r="F9" i="4" l="1"/>
  <c r="C7" i="4" l="1"/>
  <c r="C9" i="4" s="1"/>
  <c r="F57" i="2"/>
  <c r="F84" i="2" s="1"/>
  <c r="F56" i="2"/>
  <c r="C3" i="4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3" i="2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C4" i="4" l="1"/>
  <c r="C5" i="4" s="1"/>
</calcChain>
</file>

<file path=xl/sharedStrings.xml><?xml version="1.0" encoding="utf-8"?>
<sst xmlns="http://schemas.openxmlformats.org/spreadsheetml/2006/main" count="1788" uniqueCount="474">
  <si>
    <t>Component</t>
  </si>
  <si>
    <t>Description</t>
  </si>
  <si>
    <t>Quantity</t>
  </si>
  <si>
    <t>Unit</t>
  </si>
  <si>
    <t>Supply risk</t>
  </si>
  <si>
    <t>Standard price PY</t>
  </si>
  <si>
    <t>Standard price PP</t>
  </si>
  <si>
    <t>Planned price 1</t>
  </si>
  <si>
    <t>Planned price date 1</t>
  </si>
  <si>
    <t>Hist. planned price</t>
  </si>
  <si>
    <t>Price unit</t>
  </si>
  <si>
    <t>UoM price</t>
  </si>
  <si>
    <t>Currency</t>
  </si>
  <si>
    <t>Document Type</t>
  </si>
  <si>
    <t>Value info record</t>
  </si>
  <si>
    <t>Gross pric</t>
  </si>
  <si>
    <t>Name of vendor</t>
  </si>
  <si>
    <t>Precious metal</t>
  </si>
  <si>
    <t>---- 335.873-00</t>
  </si>
  <si>
    <t>SMD-DIODE BAS40-05 0,04A   40V</t>
  </si>
  <si>
    <t xml:space="preserve">     2.000,000</t>
  </si>
  <si>
    <t>ST</t>
  </si>
  <si>
    <t>1</t>
  </si>
  <si>
    <t xml:space="preserve">         10,60</t>
  </si>
  <si>
    <t xml:space="preserve">         13,44</t>
  </si>
  <si>
    <t xml:space="preserve">         10,30</t>
  </si>
  <si>
    <t>EUR</t>
  </si>
  <si>
    <t>LPA</t>
  </si>
  <si>
    <t>AVNET IBERIA S.A.U.</t>
  </si>
  <si>
    <t>---- 905.331/00</t>
  </si>
  <si>
    <t>SMD-Ceramic-Capacitor 0603 100nF  50V</t>
  </si>
  <si>
    <t xml:space="preserve">    12.000,000</t>
  </si>
  <si>
    <t xml:space="preserve">          0,87</t>
  </si>
  <si>
    <t xml:space="preserve">          3,41</t>
  </si>
  <si>
    <t xml:space="preserve">          2,27</t>
  </si>
  <si>
    <t xml:space="preserve">          2,47</t>
  </si>
  <si>
    <t xml:space="preserve">          2,20</t>
  </si>
  <si>
    <t>RUTRONIK ESPAÑA, S.L.</t>
  </si>
  <si>
    <t xml:space="preserve">         0,000</t>
  </si>
  <si>
    <t xml:space="preserve">          2,30</t>
  </si>
  <si>
    <t>TTI, Inc.</t>
  </si>
  <si>
    <t>---- 969.521/00</t>
  </si>
  <si>
    <t>SMD-Ceramic-Resonator   8,0000MHz 125°C</t>
  </si>
  <si>
    <t xml:space="preserve">     1.000,000</t>
  </si>
  <si>
    <t>4</t>
  </si>
  <si>
    <t xml:space="preserve">         61,32</t>
  </si>
  <si>
    <t xml:space="preserve">         58,65</t>
  </si>
  <si>
    <t xml:space="preserve">         60,86</t>
  </si>
  <si>
    <t xml:space="preserve">         57,71</t>
  </si>
  <si>
    <t/>
  </si>
  <si>
    <t xml:space="preserve">         7.700</t>
  </si>
  <si>
    <t>JPY</t>
  </si>
  <si>
    <t>MURATA ELECTRONICS EUROPE B.V.</t>
  </si>
  <si>
    <t>---- 973.370/00</t>
  </si>
  <si>
    <t>SMD-Resistor   0603   5k23   1%  0,10W</t>
  </si>
  <si>
    <t xml:space="preserve">          0,35</t>
  </si>
  <si>
    <t xml:space="preserve">          1,17</t>
  </si>
  <si>
    <t xml:space="preserve">          0,73</t>
  </si>
  <si>
    <t xml:space="preserve">          0,77</t>
  </si>
  <si>
    <t>---90.900.11-00</t>
  </si>
  <si>
    <t>THT-Coil 4mH EI42</t>
  </si>
  <si>
    <t>2</t>
  </si>
  <si>
    <t xml:space="preserve">        789,46</t>
  </si>
  <si>
    <t xml:space="preserve">        713,92</t>
  </si>
  <si>
    <t xml:space="preserve">        969,17</t>
  </si>
  <si>
    <t xml:space="preserve">        945,53</t>
  </si>
  <si>
    <t xml:space="preserve">      1.163,00</t>
  </si>
  <si>
    <t>USD</t>
  </si>
  <si>
    <t>WUXI JINGLEI Electronic Co.,Ltd</t>
  </si>
  <si>
    <t>---98.301.37-00</t>
  </si>
  <si>
    <t>Heat-Sink IPM PHOENIX 8R with pin</t>
  </si>
  <si>
    <t>5</t>
  </si>
  <si>
    <t xml:space="preserve">        834,49</t>
  </si>
  <si>
    <t xml:space="preserve">        840,60</t>
  </si>
  <si>
    <t xml:space="preserve">      1.183,33</t>
  </si>
  <si>
    <t xml:space="preserve">        984,70</t>
  </si>
  <si>
    <t>RC MICROELECTRONICA (USD)</t>
  </si>
  <si>
    <t>---98.301.42-00</t>
  </si>
  <si>
    <t>Screw M3x12mm Taptite 2000 (1564572)</t>
  </si>
  <si>
    <t xml:space="preserve">     3.000,000</t>
  </si>
  <si>
    <t xml:space="preserve">         16,20</t>
  </si>
  <si>
    <t xml:space="preserve">         16,52</t>
  </si>
  <si>
    <t>SFS INTEC</t>
  </si>
  <si>
    <t>---98.500.01-00</t>
  </si>
  <si>
    <t>THERMAL FILM IPM MITSUBISHI</t>
  </si>
  <si>
    <t>3</t>
  </si>
  <si>
    <t xml:space="preserve">        160,00</t>
  </si>
  <si>
    <t>DREYER SYSTEM GmbH</t>
  </si>
  <si>
    <t>77.51019.404-00</t>
  </si>
  <si>
    <t>Printed-Circuit-Board Inv. Phoenix 8R</t>
  </si>
  <si>
    <t xml:space="preserve">        774,16</t>
  </si>
  <si>
    <t xml:space="preserve">        774,17</t>
  </si>
  <si>
    <t xml:space="preserve">          0,00</t>
  </si>
  <si>
    <t xml:space="preserve">        929,00</t>
  </si>
  <si>
    <t>Chin-Poon (Changshu) Electronics Co</t>
  </si>
  <si>
    <t>77.61839.004-00</t>
  </si>
  <si>
    <t>CEL 390µF 400V 20% HJ2G397M30035HA</t>
  </si>
  <si>
    <t xml:space="preserve">        987,00</t>
  </si>
  <si>
    <t xml:space="preserve">        968,00</t>
  </si>
  <si>
    <t xml:space="preserve">        948,65</t>
  </si>
  <si>
    <t>77.67310.073-00</t>
  </si>
  <si>
    <t>CCEE 1nF 20%.250Vac R:7,5m Embandado</t>
  </si>
  <si>
    <t xml:space="preserve">         24,20</t>
  </si>
  <si>
    <t xml:space="preserve">         24,00</t>
  </si>
  <si>
    <t>VISHAY EUROPE SALES GmbH</t>
  </si>
  <si>
    <t>77.67347.089-00</t>
  </si>
  <si>
    <t>Ceramic-Capacitor 4,7nF 250Vac 20% R:7.5</t>
  </si>
  <si>
    <t xml:space="preserve">         36,79</t>
  </si>
  <si>
    <t xml:space="preserve">         43,26</t>
  </si>
  <si>
    <t xml:space="preserve">         42,85</t>
  </si>
  <si>
    <t xml:space="preserve">         40,63</t>
  </si>
  <si>
    <t xml:space="preserve">         5.421</t>
  </si>
  <si>
    <t>77.67410.034-00</t>
  </si>
  <si>
    <t>SMD-Ceramic-Capacitor 1210  10nF 500VX7R</t>
  </si>
  <si>
    <t xml:space="preserve">         17,05</t>
  </si>
  <si>
    <t xml:space="preserve">         30,07</t>
  </si>
  <si>
    <t xml:space="preserve">         21,50</t>
  </si>
  <si>
    <t xml:space="preserve">         22,50</t>
  </si>
  <si>
    <t>77.67722.002-00</t>
  </si>
  <si>
    <t>MCCE 22 µF 6,3 V. 10 %. (1206) X5R</t>
  </si>
  <si>
    <t xml:space="preserve">         19,53</t>
  </si>
  <si>
    <t xml:space="preserve">         24,07</t>
  </si>
  <si>
    <t xml:space="preserve">         25,87</t>
  </si>
  <si>
    <t xml:space="preserve">         3.510</t>
  </si>
  <si>
    <t>77.73110.233-00</t>
  </si>
  <si>
    <t>SMD-Ceramic-Capacitor 0603 10pF 50V 5%</t>
  </si>
  <si>
    <t xml:space="preserve">          2,45</t>
  </si>
  <si>
    <t xml:space="preserve">          2,10</t>
  </si>
  <si>
    <t xml:space="preserve">          2,00</t>
  </si>
  <si>
    <t>77.73133.233-00</t>
  </si>
  <si>
    <t>SMD-Ceramic-Capacitor 0603 33pF 50V. 5%</t>
  </si>
  <si>
    <t xml:space="preserve">          0,83</t>
  </si>
  <si>
    <t>77.73210.233-00</t>
  </si>
  <si>
    <t>SMD-Ceramic-Capacitor 0603 100pF 50V 5%</t>
  </si>
  <si>
    <t xml:space="preserve">     5.000,000</t>
  </si>
  <si>
    <t xml:space="preserve">          3,30</t>
  </si>
  <si>
    <t xml:space="preserve">          2,95</t>
  </si>
  <si>
    <t xml:space="preserve">          2,60</t>
  </si>
  <si>
    <t>77.73310.228-00</t>
  </si>
  <si>
    <t>SMD-Ceramic-Capacitor 0603 1nF 50V 10%</t>
  </si>
  <si>
    <t xml:space="preserve">     7.000,000</t>
  </si>
  <si>
    <t xml:space="preserve">          0,82</t>
  </si>
  <si>
    <t xml:space="preserve">          2,58</t>
  </si>
  <si>
    <t xml:space="preserve">          1,83</t>
  </si>
  <si>
    <t xml:space="preserve">           151</t>
  </si>
  <si>
    <t>77.73322.228-00</t>
  </si>
  <si>
    <t>SMD-Ceramic-Capacitor 0603 2,2nF 50V. 10</t>
  </si>
  <si>
    <t xml:space="preserve">          0,72</t>
  </si>
  <si>
    <t xml:space="preserve">          3,05</t>
  </si>
  <si>
    <t xml:space="preserve">          2,50</t>
  </si>
  <si>
    <t>77.73410.228-00</t>
  </si>
  <si>
    <t>SMD-Ceramic-Capacitor 0603 10nF 50V 10%</t>
  </si>
  <si>
    <t xml:space="preserve">          0,74</t>
  </si>
  <si>
    <t xml:space="preserve">          2,96</t>
  </si>
  <si>
    <t xml:space="preserve">          2,35</t>
  </si>
  <si>
    <t>77.73522.216-00</t>
  </si>
  <si>
    <t>SMD-Ceramic-Capacitor 0603 220nF 25V 10%</t>
  </si>
  <si>
    <t xml:space="preserve">          4,46</t>
  </si>
  <si>
    <t xml:space="preserve">          3,81</t>
  </si>
  <si>
    <t xml:space="preserve">          3,55</t>
  </si>
  <si>
    <t xml:space="preserve">          4,40</t>
  </si>
  <si>
    <t>77.73647.252-00</t>
  </si>
  <si>
    <t>SMD-Ceramic-Capacitor 0603 4,7µF 6,3V</t>
  </si>
  <si>
    <t xml:space="preserve">          5,32</t>
  </si>
  <si>
    <t xml:space="preserve">          5,85</t>
  </si>
  <si>
    <t xml:space="preserve">         10,50</t>
  </si>
  <si>
    <t xml:space="preserve">          6,50</t>
  </si>
  <si>
    <t>77.73710.016-00</t>
  </si>
  <si>
    <t>SMD-Ceramic-Capacitor 1206 10uF 25V. 10%</t>
  </si>
  <si>
    <t xml:space="preserve">     6.000,000</t>
  </si>
  <si>
    <t xml:space="preserve">         15,40</t>
  </si>
  <si>
    <t xml:space="preserve">         26,48</t>
  </si>
  <si>
    <t xml:space="preserve">         20,50</t>
  </si>
  <si>
    <t>77.76740.736-00</t>
  </si>
  <si>
    <t>SMD-Diode  US1M (UM) (SMA)</t>
  </si>
  <si>
    <t xml:space="preserve">         21,90</t>
  </si>
  <si>
    <t xml:space="preserve">         22,65</t>
  </si>
  <si>
    <t>77.76740.861-00</t>
  </si>
  <si>
    <t>PUENTE RECTIFICADOR 1000V 25A (THT)</t>
  </si>
  <si>
    <t xml:space="preserve">        180,00</t>
  </si>
  <si>
    <t xml:space="preserve">        175,35</t>
  </si>
  <si>
    <t xml:space="preserve">        167,00</t>
  </si>
  <si>
    <t>77.76740.874-00</t>
  </si>
  <si>
    <t>SMD-Diode BAS19LT1 (JP) SOT23</t>
  </si>
  <si>
    <t xml:space="preserve">          4,00</t>
  </si>
  <si>
    <t xml:space="preserve">          5,15</t>
  </si>
  <si>
    <t xml:space="preserve">          4,90</t>
  </si>
  <si>
    <t xml:space="preserve">          4,70</t>
  </si>
  <si>
    <t>77.76741.061-00</t>
  </si>
  <si>
    <t>SMD-ZENER-DIODE 20V 2% 250mW BZX84B 20V</t>
  </si>
  <si>
    <t xml:space="preserve">          9,40</t>
  </si>
  <si>
    <t xml:space="preserve">          8,93</t>
  </si>
  <si>
    <t xml:space="preserve">          8,30</t>
  </si>
  <si>
    <t>77.76741.110-00</t>
  </si>
  <si>
    <t>MDIODO BAT54C  (SOT-23)</t>
  </si>
  <si>
    <t xml:space="preserve">          7,30</t>
  </si>
  <si>
    <t xml:space="preserve">          7,14</t>
  </si>
  <si>
    <t xml:space="preserve">          6,70</t>
  </si>
  <si>
    <t xml:space="preserve">          6,80</t>
  </si>
  <si>
    <t>77.78100.035-00</t>
  </si>
  <si>
    <t>SEPARADOR DE CARTÓN 1150 x 750 m</t>
  </si>
  <si>
    <t xml:space="preserve">        15,000</t>
  </si>
  <si>
    <t xml:space="preserve">        379,30</t>
  </si>
  <si>
    <t xml:space="preserve">        375,69</t>
  </si>
  <si>
    <t xml:space="preserve">        361,24</t>
  </si>
  <si>
    <t>TROQUELATS TERRASSA, S.L.</t>
  </si>
  <si>
    <t>77.78200.119-00</t>
  </si>
  <si>
    <t>REJILLA CARTON 1155x755x122mm (70u;10x7)</t>
  </si>
  <si>
    <t xml:space="preserve">      3.900,75</t>
  </si>
  <si>
    <t xml:space="preserve">      4.018,14</t>
  </si>
  <si>
    <t xml:space="preserve">      3.767,01</t>
  </si>
  <si>
    <t>CARTONAJES FONT, S.A.</t>
  </si>
  <si>
    <t>77.78400.034-00</t>
  </si>
  <si>
    <t>CONTENEDOR CON TAPA  1170 x 770 x 650 mm</t>
  </si>
  <si>
    <t xml:space="preserve">         3,000</t>
  </si>
  <si>
    <t xml:space="preserve">      8.136,45</t>
  </si>
  <si>
    <t xml:space="preserve">      8.381,32</t>
  </si>
  <si>
    <t xml:space="preserve">      7.857,49</t>
  </si>
  <si>
    <t>77.79000.077-00</t>
  </si>
  <si>
    <t>LABEL WITHE 6.35x6.35 mm DATA-MATRIX</t>
  </si>
  <si>
    <t xml:space="preserve">         16,30</t>
  </si>
  <si>
    <t xml:space="preserve">         16,00</t>
  </si>
  <si>
    <t xml:space="preserve">        166,00</t>
  </si>
  <si>
    <t>EMEA Electro Solutions, S.L. (Euros</t>
  </si>
  <si>
    <t>77.81771.075-00</t>
  </si>
  <si>
    <t>IC L78L33ACUTR  SOT89  REEL ROLLO  (ST)</t>
  </si>
  <si>
    <t xml:space="preserve">         45,00</t>
  </si>
  <si>
    <t xml:space="preserve">         43,70</t>
  </si>
  <si>
    <t xml:space="preserve">         39,00</t>
  </si>
  <si>
    <t>77.81771.182-00</t>
  </si>
  <si>
    <t>IC MC33274ADR2G / TSH24IDT (SOIC-14)</t>
  </si>
  <si>
    <t xml:space="preserve">        207,00</t>
  </si>
  <si>
    <t xml:space="preserve">        178,90</t>
  </si>
  <si>
    <t xml:space="preserve">        170,00</t>
  </si>
  <si>
    <t>77.81771.243-00</t>
  </si>
  <si>
    <t>IC  VIPER06LSTR (SMD) (SSO-10) Tape&amp;Reel</t>
  </si>
  <si>
    <t xml:space="preserve">        150,55</t>
  </si>
  <si>
    <t xml:space="preserve">        144,07</t>
  </si>
  <si>
    <t xml:space="preserve">        144,01</t>
  </si>
  <si>
    <t xml:space="preserve">        143,89</t>
  </si>
  <si>
    <t xml:space="preserve">        144,50</t>
  </si>
  <si>
    <t>ARROW-IBERIA ELECTRONICA, SLU</t>
  </si>
  <si>
    <t>77.81771.386-00</t>
  </si>
  <si>
    <t>IC R5F523T3ADFM SMD 85ºC 64pin (RENESAS)</t>
  </si>
  <si>
    <t xml:space="preserve">        750,00</t>
  </si>
  <si>
    <t xml:space="preserve">        650,00</t>
  </si>
  <si>
    <t xml:space="preserve">        612,00</t>
  </si>
  <si>
    <t>RENESAS Electronics Europe GmbH</t>
  </si>
  <si>
    <t>77.81771.392-00</t>
  </si>
  <si>
    <t>IC IPM  SLIMDIP-L#505</t>
  </si>
  <si>
    <t xml:space="preserve">      2.000,00</t>
  </si>
  <si>
    <t>MITSUBISHI ELECTRIC Europe B.V.</t>
  </si>
  <si>
    <t>77.81771.393-00</t>
  </si>
  <si>
    <t>SMD-Opto-IsolatorTLP785(D4GR-T6,F(C</t>
  </si>
  <si>
    <t xml:space="preserve">         33,00</t>
  </si>
  <si>
    <t>77.89000.003-00</t>
  </si>
  <si>
    <t>WIRE-JUMPER D: 0,7 mm</t>
  </si>
  <si>
    <t xml:space="preserve">       156,000</t>
  </si>
  <si>
    <t>M</t>
  </si>
  <si>
    <t xml:space="preserve">         26,09</t>
  </si>
  <si>
    <t xml:space="preserve">         29,50</t>
  </si>
  <si>
    <t xml:space="preserve">      1.643,94</t>
  </si>
  <si>
    <t xml:space="preserve">      1.620,00</t>
  </si>
  <si>
    <t>KG</t>
  </si>
  <si>
    <t>HELCA Metall GmbH &amp; Co.KG</t>
  </si>
  <si>
    <t>COPPER</t>
  </si>
  <si>
    <t>77.89210.080-00</t>
  </si>
  <si>
    <t>SMD-Resistor 0603   100R     5%   0,10W</t>
  </si>
  <si>
    <t xml:space="preserve">          0,26</t>
  </si>
  <si>
    <t xml:space="preserve">          0,96</t>
  </si>
  <si>
    <t xml:space="preserve">          0,62</t>
  </si>
  <si>
    <t xml:space="preserve">          0,65</t>
  </si>
  <si>
    <t>77.89212.047-00</t>
  </si>
  <si>
    <t>SMD-Resistor  1206 120R  5% 0,25W</t>
  </si>
  <si>
    <t xml:space="preserve">     4.000,000</t>
  </si>
  <si>
    <t xml:space="preserve">          3,08</t>
  </si>
  <si>
    <t xml:space="preserve">          1,94</t>
  </si>
  <si>
    <t>77.89256.080-00</t>
  </si>
  <si>
    <t>SMD-Resistor 0603   560R.    5% 0,10W</t>
  </si>
  <si>
    <t>77.89310.080-00</t>
  </si>
  <si>
    <t>SMD-Resistor 0603   1K    5%   0,10W</t>
  </si>
  <si>
    <t xml:space="preserve">    14.000,000</t>
  </si>
  <si>
    <t xml:space="preserve">          0,59</t>
  </si>
  <si>
    <t xml:space="preserve">          0,60</t>
  </si>
  <si>
    <t>77.89310.081-00</t>
  </si>
  <si>
    <t>SMD-Resistor 0603   1K    1% 0,1W</t>
  </si>
  <si>
    <t>77.89312.181-00</t>
  </si>
  <si>
    <t>MRES. 1,21K  1%.  0,10 W.  0603</t>
  </si>
  <si>
    <t>77.89318.281-00</t>
  </si>
  <si>
    <t>MRES   1,82 K  1 %. 0,10 W.  0603</t>
  </si>
  <si>
    <t>77.89320.080-00</t>
  </si>
  <si>
    <t>MRES. 2K. 5%. 0,10W. 0603</t>
  </si>
  <si>
    <t>77.89322.080-00</t>
  </si>
  <si>
    <t>SMD-Resistor 0603   2,2K     5%  0,10W</t>
  </si>
  <si>
    <t>77.89324.981-00</t>
  </si>
  <si>
    <t>SMD-Resistor 0603   2,49K    1 %  0,10 W</t>
  </si>
  <si>
    <t>77.89339.281-00</t>
  </si>
  <si>
    <t>MRES 3,92K. 1%. 0,10W. 0603</t>
  </si>
  <si>
    <t>77.89347.080-00</t>
  </si>
  <si>
    <t>SMD-Resistor 0603   4,7K      5%   0,10W</t>
  </si>
  <si>
    <t>77.89356.281-00</t>
  </si>
  <si>
    <t>MRES. 5K62 1% 0.1W 0603</t>
  </si>
  <si>
    <t>77.89382.080-00</t>
  </si>
  <si>
    <t>MRES.  8,2K  5%. 0,10Wat. 0603</t>
  </si>
  <si>
    <t>77.89410.080-00</t>
  </si>
  <si>
    <t>SMD-Resistor 0603   10K       5%   0,10W</t>
  </si>
  <si>
    <t xml:space="preserve">     8.000,000</t>
  </si>
  <si>
    <t xml:space="preserve">          0,69</t>
  </si>
  <si>
    <t xml:space="preserve">          0,57</t>
  </si>
  <si>
    <t>AL Elektronik Distribution GmbH</t>
  </si>
  <si>
    <t>77.89410.081-00</t>
  </si>
  <si>
    <t>SMD-Resistor 0603  10K 1% 0,1W</t>
  </si>
  <si>
    <t>77.89411.881-00</t>
  </si>
  <si>
    <t>SMD-Resistor 0603 11,8 K 1% 0,10W</t>
  </si>
  <si>
    <t>77.89412.080-00</t>
  </si>
  <si>
    <t>SMD-Resistor  0603 12K 5% 0,10W</t>
  </si>
  <si>
    <t>77.89418.081-00</t>
  </si>
  <si>
    <t>MRES. 18K. 1%. 0,1W. 0603</t>
  </si>
  <si>
    <t>77.89422.080-00</t>
  </si>
  <si>
    <t>MRES.  22K  5%.  0,10Wat. 0603</t>
  </si>
  <si>
    <t>77.89447.081-00</t>
  </si>
  <si>
    <t>SMD-Resistor 0603   47 K   1 %  0,10W</t>
  </si>
  <si>
    <t>77.89459.081-00</t>
  </si>
  <si>
    <t>MRES. 59K  1%.  0,10 W.  0603</t>
  </si>
  <si>
    <t>77.89468.081-00</t>
  </si>
  <si>
    <t>MRES   68 K  1 %. 0,10 W.  0603</t>
  </si>
  <si>
    <t>77.89512.181-00</t>
  </si>
  <si>
    <t>MRES.  121 K  1 %. 0,10 W.  0603</t>
  </si>
  <si>
    <t>77.89518.281-00</t>
  </si>
  <si>
    <t>MRES. 182K 1%. 0,10 W. 0603</t>
  </si>
  <si>
    <t>77.89533.249-00</t>
  </si>
  <si>
    <t>SMD-Resistor 1206   332K    1%  0,25W</t>
  </si>
  <si>
    <t xml:space="preserve">          1,00</t>
  </si>
  <si>
    <t xml:space="preserve">          3,63</t>
  </si>
  <si>
    <t xml:space="preserve">          2,15</t>
  </si>
  <si>
    <t>77.89610.047-00</t>
  </si>
  <si>
    <t>SMD-Resistor  1206  1M  5% 0,25W</t>
  </si>
  <si>
    <t>77.95968.170-00</t>
  </si>
  <si>
    <t>MRES. 68mR 2W 2512 140ºC</t>
  </si>
  <si>
    <t xml:space="preserve">         60,00</t>
  </si>
  <si>
    <t xml:space="preserve">         66,00</t>
  </si>
  <si>
    <t>77.97750.308-00</t>
  </si>
  <si>
    <t>SMD-PNP-Transistor BC856 B SOT-23</t>
  </si>
  <si>
    <t xml:space="preserve">          3,90</t>
  </si>
  <si>
    <t>77.98083.464-00</t>
  </si>
  <si>
    <t>VDR 275V. 50A. R:7.5mm B72214S0271K551</t>
  </si>
  <si>
    <t xml:space="preserve">         37,30</t>
  </si>
  <si>
    <t>77.98083.984-00</t>
  </si>
  <si>
    <t>MRESONADOR 8.00MHz. CSTNE8M00G55A000R0</t>
  </si>
  <si>
    <t xml:space="preserve">         86,80</t>
  </si>
  <si>
    <t xml:space="preserve">         83,03</t>
  </si>
  <si>
    <t xml:space="preserve">         86,16</t>
  </si>
  <si>
    <t xml:space="preserve">         81,70</t>
  </si>
  <si>
    <t xml:space="preserve">        10.900</t>
  </si>
  <si>
    <t>77.98084.265-00</t>
  </si>
  <si>
    <t>COIL 1mH 200mA TW68-881336NP (R:5mm)</t>
  </si>
  <si>
    <t xml:space="preserve">         49,16</t>
  </si>
  <si>
    <t xml:space="preserve">         49,51</t>
  </si>
  <si>
    <t xml:space="preserve">         48,33</t>
  </si>
  <si>
    <t xml:space="preserve">         58,00</t>
  </si>
  <si>
    <t>ELCO, S.A. (USD)</t>
  </si>
  <si>
    <t>77.98084.580-00</t>
  </si>
  <si>
    <t>COIL 4mH EI42 BN4214T0 (Comelit)</t>
  </si>
  <si>
    <t xml:space="preserve">      1.132,40</t>
  </si>
  <si>
    <t xml:space="preserve">      1.260,00</t>
  </si>
  <si>
    <t xml:space="preserve">      1.372,80</t>
  </si>
  <si>
    <t xml:space="preserve">      1.200,00</t>
  </si>
  <si>
    <t>COMELIT SPA</t>
  </si>
  <si>
    <t>77.99930.000-00</t>
  </si>
  <si>
    <t>ADHESIVE-LABEL 36 x 105 mm white</t>
  </si>
  <si>
    <t xml:space="preserve">         18,80</t>
  </si>
  <si>
    <t>SYRGRAF, S.L.</t>
  </si>
  <si>
    <t>77.99930.003-00</t>
  </si>
  <si>
    <t>ADHESIVE-LABEL 25 x 15mm white (1x1)</t>
  </si>
  <si>
    <t>Component number</t>
  </si>
  <si>
    <t>Object description</t>
  </si>
  <si>
    <t>Item Text Line 1</t>
  </si>
  <si>
    <t>Item text line 2</t>
  </si>
  <si>
    <t>Comp. Qty (CUn)</t>
  </si>
  <si>
    <t>MONTAJE AUTOMÁTICO COMPONENTES SMD</t>
  </si>
  <si>
    <t>ETIQUETA TRAZABILIDAD</t>
  </si>
  <si>
    <t>A</t>
  </si>
  <si>
    <t>C38,C47,C49</t>
  </si>
  <si>
    <t>C66,C67,C68</t>
  </si>
  <si>
    <t>C14,C15,C16,C61,C64</t>
  </si>
  <si>
    <t>C24,C25,C26,C40,C41,C42,C72</t>
  </si>
  <si>
    <t>C19</t>
  </si>
  <si>
    <t>C13,C73</t>
  </si>
  <si>
    <t>C5</t>
  </si>
  <si>
    <t>C11,C12,C20,C27,C28,C43,C44,C45,C46,C51,</t>
  </si>
  <si>
    <t>C58,C65</t>
  </si>
  <si>
    <t>C7</t>
  </si>
  <si>
    <t>C36</t>
  </si>
  <si>
    <t>C9,C23,C30,C31,C32,C71</t>
  </si>
  <si>
    <t>C52,C69</t>
  </si>
  <si>
    <t>D13,D14</t>
  </si>
  <si>
    <t>D1,D2</t>
  </si>
  <si>
    <t>D9</t>
  </si>
  <si>
    <t>D4</t>
  </si>
  <si>
    <t>D3,D6</t>
  </si>
  <si>
    <t>IC2</t>
  </si>
  <si>
    <t>IC7</t>
  </si>
  <si>
    <t>IC1</t>
  </si>
  <si>
    <t>IC6</t>
  </si>
  <si>
    <t>IC3,IC4</t>
  </si>
  <si>
    <t>R53,R54,R55</t>
  </si>
  <si>
    <t>R29,R104,R114</t>
  </si>
  <si>
    <t>R2,R3,R4,R5</t>
  </si>
  <si>
    <t>R12</t>
  </si>
  <si>
    <t>R23,R28,R68,R69,R70,R71,R72,R73,R79,R80,</t>
  </si>
  <si>
    <t>R81,R100,R115,R116</t>
  </si>
  <si>
    <t>R59,R61,R62,R74,R82,R87</t>
  </si>
  <si>
    <t>R93</t>
  </si>
  <si>
    <t>R111</t>
  </si>
  <si>
    <t>R13</t>
  </si>
  <si>
    <t>R51</t>
  </si>
  <si>
    <t>R78,R86,R91</t>
  </si>
  <si>
    <t>R105</t>
  </si>
  <si>
    <t>R10</t>
  </si>
  <si>
    <t>R6</t>
  </si>
  <si>
    <t>R76,R84,R89</t>
  </si>
  <si>
    <t>R22</t>
  </si>
  <si>
    <t>R7,R99,R106,R107,R108,R109,R110,R117</t>
  </si>
  <si>
    <t>R37,R41,R45,R112,R113</t>
  </si>
  <si>
    <t>R33</t>
  </si>
  <si>
    <t>R31</t>
  </si>
  <si>
    <t>R98</t>
  </si>
  <si>
    <t>R21</t>
  </si>
  <si>
    <t>R32</t>
  </si>
  <si>
    <t>R97</t>
  </si>
  <si>
    <t>R96</t>
  </si>
  <si>
    <t>R38,R42,R46</t>
  </si>
  <si>
    <t>R101,R102,R103</t>
  </si>
  <si>
    <t>R8,R9,R39,R40,R43,R44,R47,R48</t>
  </si>
  <si>
    <t>R14,R24,R25,R26</t>
  </si>
  <si>
    <t>T2,T3,T4</t>
  </si>
  <si>
    <t>G1</t>
  </si>
  <si>
    <t>NO MONTAR SMD : C8,C10,C17,C22,C29,C35,</t>
  </si>
  <si>
    <t>C37,C53,C54,C55,C59,C60,C70,D5,D7,H1,</t>
  </si>
  <si>
    <t>MONTAJE AUTOMATICO AXIAL</t>
  </si>
  <si>
    <t>W1,W2,W3</t>
  </si>
  <si>
    <t>MONTAJE AUTOMATICO RADIAL</t>
  </si>
  <si>
    <t>C63</t>
  </si>
  <si>
    <t>C2,C3</t>
  </si>
  <si>
    <t>R1</t>
  </si>
  <si>
    <t>L4</t>
  </si>
  <si>
    <t>PREFORMADO COMPONENTES</t>
  </si>
  <si>
    <t>BR1</t>
  </si>
  <si>
    <t>MONTAJE MANUAL THT</t>
  </si>
  <si>
    <t>C4</t>
  </si>
  <si>
    <t>IC5</t>
  </si>
  <si>
    <t>HS1</t>
  </si>
  <si>
    <t>TORNILLOS IPM</t>
  </si>
  <si>
    <t>L2</t>
  </si>
  <si>
    <t>FILM TÉRMICO</t>
  </si>
  <si>
    <t>NO MONTAR CONV : C1,C6,C18,C21,C56,C57,</t>
  </si>
  <si>
    <t>C62,SEPARADOR {PCB-IPM IC5},K1,L1,R95</t>
  </si>
  <si>
    <t>EMBALAJE</t>
  </si>
  <si>
    <t>{EMBALAJE}</t>
  </si>
  <si>
    <t>{ETIQUETA PRODUCTO}</t>
  </si>
  <si>
    <t>{ETIQUETA PALET}</t>
  </si>
  <si>
    <t>suma MATERIALS</t>
  </si>
  <si>
    <t>Standard price
 TOTAL</t>
  </si>
  <si>
    <t>cost material</t>
  </si>
  <si>
    <t>Hauria de ser 8.357 (7,344 segons oferta)</t>
  </si>
  <si>
    <t>overhead 5,1%</t>
  </si>
  <si>
    <t>material + overhead</t>
  </si>
  <si>
    <t>produccio</t>
  </si>
  <si>
    <t>Total placa</t>
  </si>
  <si>
    <t>PTC</t>
  </si>
  <si>
    <t>zkalk. CM2</t>
  </si>
  <si>
    <t>previous version</t>
  </si>
  <si>
    <t>current version</t>
  </si>
  <si>
    <t>Hauria de ser 1,347 segons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</si>
</sst>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8"/>
      <name val="Arial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1" xfId="0" applyFont="1" applyFill="1" applyBorder="1"/>
    <xf numFmtId="49" fontId="0" fillId="0" borderId="1" xfId="0" applyNumberFormat="1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left"/>
    </xf>
    <xf numFmtId="49" fontId="3" fillId="4" borderId="2" xfId="0" applyNumberFormat="1" applyFont="1" applyFill="1" applyBorder="1"/>
    <xf numFmtId="164" fontId="3" fillId="4" borderId="2" xfId="0" applyNumberFormat="1" applyFont="1" applyFill="1" applyBorder="1"/>
    <xf numFmtId="165" fontId="1" fillId="2" borderId="1" xfId="1" applyNumberFormat="1" applyBorder="1"/>
    <xf numFmtId="0" fontId="1" fillId="2" borderId="1" xfId="1" applyBorder="1" applyAlignment="1">
      <alignment wrapText="1"/>
    </xf>
    <xf numFmtId="49" fontId="4" fillId="4" borderId="2" xfId="0" applyNumberFormat="1" applyFont="1" applyFill="1" applyBorder="1"/>
    <xf numFmtId="164" fontId="4" fillId="4" borderId="2" xfId="0" applyNumberFormat="1" applyFont="1" applyFill="1" applyBorder="1"/>
    <xf numFmtId="0" fontId="4" fillId="0" borderId="0" xfId="0" applyFont="1"/>
    <xf numFmtId="0" fontId="0" fillId="0" borderId="2" xfId="0" applyBorder="1"/>
    <xf numFmtId="2" fontId="0" fillId="0" borderId="2" xfId="0" applyNumberFormat="1" applyBorder="1"/>
    <xf numFmtId="0" fontId="3" fillId="5" borderId="2" xfId="0" applyFont="1" applyFill="1" applyBorder="1"/>
    <xf numFmtId="2" fontId="3" fillId="5" borderId="2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5" fillId="4" borderId="2" xfId="0" applyNumberFormat="1" applyFont="1" applyFill="1" applyBorder="1"/>
    <xf numFmtId="164" fontId="5" fillId="4" borderId="2" xfId="0" applyNumberFormat="1" applyFont="1" applyFill="1" applyBorder="1"/>
    <xf numFmtId="0" fontId="5" fillId="0" borderId="0" xfId="0" applyFo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10</xdr:row>
      <xdr:rowOff>38100</xdr:rowOff>
    </xdr:from>
    <xdr:to>
      <xdr:col>5</xdr:col>
      <xdr:colOff>447294</xdr:colOff>
      <xdr:row>15</xdr:row>
      <xdr:rowOff>85600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943100"/>
          <a:ext cx="3047619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49" workbookViewId="0">
      <selection activeCell="A62" sqref="A62:F62"/>
    </sheetView>
  </sheetViews>
  <sheetFormatPr baseColWidth="10" defaultRowHeight="15" x14ac:dyDescent="0.25"/>
  <cols>
    <col min="1" max="1" width="41.42578125" bestFit="1" customWidth="1"/>
    <col min="2" max="2" width="43.5703125" bestFit="1" customWidth="1"/>
    <col min="3" max="3" width="41.42578125" bestFit="1" customWidth="1"/>
    <col min="4" max="4" width="37.5703125" bestFit="1" customWidth="1"/>
    <col min="5" max="5" width="16" customWidth="1"/>
    <col min="6" max="6" width="11.85546875" bestFit="1" customWidth="1"/>
  </cols>
  <sheetData>
    <row r="1" spans="1:6" x14ac:dyDescent="0.25">
      <c r="A1" s="6" t="s">
        <v>374</v>
      </c>
      <c r="B1" s="6" t="s">
        <v>375</v>
      </c>
      <c r="C1" s="6" t="s">
        <v>376</v>
      </c>
      <c r="D1" s="6" t="s">
        <v>377</v>
      </c>
      <c r="E1" s="7" t="s">
        <v>378</v>
      </c>
    </row>
    <row r="2" spans="1:6" x14ac:dyDescent="0.25">
      <c r="A2" s="12" t="s">
        <v>379</v>
      </c>
      <c r="B2" s="12" t="s">
        <v>49</v>
      </c>
      <c r="C2" s="12" t="s">
        <v>379</v>
      </c>
      <c r="D2" s="12" t="s">
        <v>49</v>
      </c>
      <c r="E2" s="13">
        <v>1</v>
      </c>
    </row>
    <row r="3" spans="1:6" x14ac:dyDescent="0.25">
      <c r="A3" s="8" t="s">
        <v>218</v>
      </c>
      <c r="B3" s="8" t="s">
        <v>219</v>
      </c>
      <c r="C3" s="8" t="s">
        <v>380</v>
      </c>
      <c r="D3" s="8" t="s">
        <v>49</v>
      </c>
      <c r="E3" s="9">
        <v>1000</v>
      </c>
      <c r="F3">
        <f>VLOOKUP(A3,'za38'!$A$2:$H$84,8,)</f>
        <v>1.6E-2</v>
      </c>
    </row>
    <row r="4" spans="1:6" x14ac:dyDescent="0.25">
      <c r="A4" s="8" t="s">
        <v>88</v>
      </c>
      <c r="B4" s="8" t="s">
        <v>89</v>
      </c>
      <c r="C4" s="8" t="s">
        <v>381</v>
      </c>
      <c r="D4" s="8" t="s">
        <v>49</v>
      </c>
      <c r="E4" s="9">
        <v>1000</v>
      </c>
      <c r="F4">
        <f>VLOOKUP(A4,'za38'!$A$2:$H$84,8,)</f>
        <v>0.77415999999999996</v>
      </c>
    </row>
    <row r="5" spans="1:6" x14ac:dyDescent="0.25">
      <c r="A5" s="8" t="s">
        <v>124</v>
      </c>
      <c r="B5" s="8" t="s">
        <v>125</v>
      </c>
      <c r="C5" s="8" t="s">
        <v>382</v>
      </c>
      <c r="D5" s="8" t="s">
        <v>49</v>
      </c>
      <c r="E5" s="9">
        <v>3000</v>
      </c>
      <c r="F5">
        <f>VLOOKUP(A5,'za38'!$A$2:$H$84,8,)</f>
        <v>7.3500000000000006E-3</v>
      </c>
    </row>
    <row r="6" spans="1:6" x14ac:dyDescent="0.25">
      <c r="A6" s="8" t="s">
        <v>129</v>
      </c>
      <c r="B6" s="8" t="s">
        <v>130</v>
      </c>
      <c r="C6" s="8" t="s">
        <v>383</v>
      </c>
      <c r="D6" s="8" t="s">
        <v>49</v>
      </c>
      <c r="E6" s="9">
        <v>3000</v>
      </c>
      <c r="F6">
        <f>VLOOKUP(A6,'za38'!$A$2:$H$84,8,)</f>
        <v>7.3500000000000006E-3</v>
      </c>
    </row>
    <row r="7" spans="1:6" x14ac:dyDescent="0.25">
      <c r="A7" s="8" t="s">
        <v>132</v>
      </c>
      <c r="B7" s="8" t="s">
        <v>133</v>
      </c>
      <c r="C7" s="8" t="s">
        <v>384</v>
      </c>
      <c r="D7" s="8" t="s">
        <v>49</v>
      </c>
      <c r="E7" s="9">
        <v>5000</v>
      </c>
      <c r="F7">
        <f>VLOOKUP(A7,'za38'!$A$2:$H$84,8,)</f>
        <v>1.6500000000000001E-2</v>
      </c>
    </row>
    <row r="8" spans="1:6" x14ac:dyDescent="0.25">
      <c r="A8" s="8" t="s">
        <v>138</v>
      </c>
      <c r="B8" s="8" t="s">
        <v>139</v>
      </c>
      <c r="C8" s="8" t="s">
        <v>385</v>
      </c>
      <c r="D8" s="8" t="s">
        <v>49</v>
      </c>
      <c r="E8" s="9">
        <v>7000</v>
      </c>
      <c r="F8">
        <f>VLOOKUP(A8,'za38'!$A$2:$H$84,8,)</f>
        <v>1.806E-2</v>
      </c>
    </row>
    <row r="9" spans="1:6" x14ac:dyDescent="0.25">
      <c r="A9" s="8" t="s">
        <v>145</v>
      </c>
      <c r="B9" s="8" t="s">
        <v>146</v>
      </c>
      <c r="C9" s="8" t="s">
        <v>386</v>
      </c>
      <c r="D9" s="8" t="s">
        <v>49</v>
      </c>
      <c r="E9" s="9">
        <v>1000</v>
      </c>
      <c r="F9">
        <f>VLOOKUP(A9,'za38'!$A$2:$H$84,8,)</f>
        <v>3.0500000000000002E-3</v>
      </c>
    </row>
    <row r="10" spans="1:6" x14ac:dyDescent="0.25">
      <c r="A10" s="8" t="s">
        <v>150</v>
      </c>
      <c r="B10" s="8" t="s">
        <v>151</v>
      </c>
      <c r="C10" s="8" t="s">
        <v>387</v>
      </c>
      <c r="D10" s="8" t="s">
        <v>49</v>
      </c>
      <c r="E10" s="9">
        <v>2000</v>
      </c>
      <c r="F10">
        <f>VLOOKUP(A10,'za38'!$A$2:$H$84,8,)</f>
        <v>5.9199999999999999E-3</v>
      </c>
    </row>
    <row r="11" spans="1:6" x14ac:dyDescent="0.25">
      <c r="A11" s="8" t="s">
        <v>112</v>
      </c>
      <c r="B11" s="8" t="s">
        <v>113</v>
      </c>
      <c r="C11" s="8" t="s">
        <v>388</v>
      </c>
      <c r="D11" s="8" t="s">
        <v>49</v>
      </c>
      <c r="E11" s="9">
        <v>1000</v>
      </c>
      <c r="F11">
        <f>VLOOKUP(A11,'za38'!$A$2:$H$84,8,)</f>
        <v>3.007E-2</v>
      </c>
    </row>
    <row r="12" spans="1:6" x14ac:dyDescent="0.25">
      <c r="A12" s="8" t="s">
        <v>29</v>
      </c>
      <c r="B12" s="8" t="s">
        <v>30</v>
      </c>
      <c r="C12" s="8" t="s">
        <v>389</v>
      </c>
      <c r="D12" s="8" t="s">
        <v>390</v>
      </c>
      <c r="E12" s="9">
        <v>12000</v>
      </c>
      <c r="F12">
        <f>VLOOKUP(A12,'za38'!$A$2:$H$84,8,)</f>
        <v>4.0919999999999998E-2</v>
      </c>
    </row>
    <row r="13" spans="1:6" x14ac:dyDescent="0.25">
      <c r="A13" s="8" t="s">
        <v>155</v>
      </c>
      <c r="B13" s="8" t="s">
        <v>156</v>
      </c>
      <c r="C13" s="8" t="s">
        <v>391</v>
      </c>
      <c r="D13" s="8" t="s">
        <v>49</v>
      </c>
      <c r="E13" s="9">
        <v>1000</v>
      </c>
      <c r="F13">
        <f>VLOOKUP(A13,'za38'!$A$2:$H$84,8,)</f>
        <v>4.4600000000000004E-3</v>
      </c>
    </row>
    <row r="14" spans="1:6" x14ac:dyDescent="0.25">
      <c r="A14" s="8" t="s">
        <v>161</v>
      </c>
      <c r="B14" s="8" t="s">
        <v>162</v>
      </c>
      <c r="C14" s="8" t="s">
        <v>392</v>
      </c>
      <c r="D14" s="8" t="s">
        <v>49</v>
      </c>
      <c r="E14" s="9">
        <v>1000</v>
      </c>
      <c r="F14">
        <f>VLOOKUP(A14,'za38'!$A$2:$H$84,8,)</f>
        <v>5.8500000000000002E-3</v>
      </c>
    </row>
    <row r="15" spans="1:6" x14ac:dyDescent="0.25">
      <c r="A15" s="8" t="s">
        <v>167</v>
      </c>
      <c r="B15" s="8" t="s">
        <v>168</v>
      </c>
      <c r="C15" s="8" t="s">
        <v>393</v>
      </c>
      <c r="D15" s="8" t="s">
        <v>49</v>
      </c>
      <c r="E15" s="9">
        <v>6000</v>
      </c>
      <c r="F15">
        <f>VLOOKUP(A15,'za38'!$A$2:$H$84,8,)</f>
        <v>0.15887999999999999</v>
      </c>
    </row>
    <row r="16" spans="1:6" x14ac:dyDescent="0.25">
      <c r="A16" s="8" t="s">
        <v>118</v>
      </c>
      <c r="B16" s="8" t="s">
        <v>119</v>
      </c>
      <c r="C16" s="8" t="s">
        <v>394</v>
      </c>
      <c r="D16" s="8" t="s">
        <v>49</v>
      </c>
      <c r="E16" s="9">
        <v>2000</v>
      </c>
      <c r="F16">
        <f>VLOOKUP(A16,'za38'!$A$2:$H$84,8,)</f>
        <v>4.8140000000000002E-2</v>
      </c>
    </row>
    <row r="17" spans="1:6" x14ac:dyDescent="0.25">
      <c r="A17" s="8" t="s">
        <v>18</v>
      </c>
      <c r="B17" s="8" t="s">
        <v>19</v>
      </c>
      <c r="C17" s="8" t="s">
        <v>395</v>
      </c>
      <c r="D17" s="8" t="s">
        <v>49</v>
      </c>
      <c r="E17" s="9">
        <v>2000</v>
      </c>
      <c r="F17">
        <f>VLOOKUP(A17,'za38'!$A$2:$H$84,8,)</f>
        <v>2.6880000000000001E-2</v>
      </c>
    </row>
    <row r="18" spans="1:6" x14ac:dyDescent="0.25">
      <c r="A18" s="8" t="s">
        <v>173</v>
      </c>
      <c r="B18" s="8" t="s">
        <v>174</v>
      </c>
      <c r="C18" s="8" t="s">
        <v>396</v>
      </c>
      <c r="D18" s="8" t="s">
        <v>49</v>
      </c>
      <c r="E18" s="9">
        <v>2000</v>
      </c>
      <c r="F18">
        <f>VLOOKUP(A18,'za38'!$A$2:$H$84,8,)</f>
        <v>4.53E-2</v>
      </c>
    </row>
    <row r="19" spans="1:6" x14ac:dyDescent="0.25">
      <c r="A19" s="8" t="s">
        <v>182</v>
      </c>
      <c r="B19" s="8" t="s">
        <v>183</v>
      </c>
      <c r="C19" s="8" t="s">
        <v>397</v>
      </c>
      <c r="D19" s="8" t="s">
        <v>49</v>
      </c>
      <c r="E19" s="9">
        <v>1000</v>
      </c>
      <c r="F19">
        <f>VLOOKUP(A19,'za38'!$A$2:$H$84,8,)</f>
        <v>5.1500000000000001E-3</v>
      </c>
    </row>
    <row r="20" spans="1:6" x14ac:dyDescent="0.25">
      <c r="A20" s="8" t="s">
        <v>188</v>
      </c>
      <c r="B20" s="8" t="s">
        <v>189</v>
      </c>
      <c r="C20" s="8" t="s">
        <v>398</v>
      </c>
      <c r="D20" s="8" t="s">
        <v>49</v>
      </c>
      <c r="E20" s="9">
        <v>1000</v>
      </c>
      <c r="F20">
        <f>VLOOKUP(A20,'za38'!$A$2:$H$84,8,)</f>
        <v>8.9300000000000004E-3</v>
      </c>
    </row>
    <row r="21" spans="1:6" x14ac:dyDescent="0.25">
      <c r="A21" s="8" t="s">
        <v>193</v>
      </c>
      <c r="B21" s="8" t="s">
        <v>194</v>
      </c>
      <c r="C21" s="8" t="s">
        <v>399</v>
      </c>
      <c r="D21" s="8" t="s">
        <v>49</v>
      </c>
      <c r="E21" s="9">
        <v>2000</v>
      </c>
      <c r="F21">
        <f>VLOOKUP(A21,'za38'!$A$2:$H$84,8,)</f>
        <v>1.4279999999999999E-2</v>
      </c>
    </row>
    <row r="22" spans="1:6" x14ac:dyDescent="0.25">
      <c r="A22" s="8" t="s">
        <v>224</v>
      </c>
      <c r="B22" s="8" t="s">
        <v>225</v>
      </c>
      <c r="C22" s="8" t="s">
        <v>400</v>
      </c>
      <c r="D22" s="8" t="s">
        <v>49</v>
      </c>
      <c r="E22" s="9">
        <v>1000</v>
      </c>
      <c r="F22">
        <f>VLOOKUP(A22,'za38'!$A$2:$H$84,8,)</f>
        <v>4.3700000000000003E-2</v>
      </c>
    </row>
    <row r="23" spans="1:6" x14ac:dyDescent="0.25">
      <c r="A23" s="8" t="s">
        <v>229</v>
      </c>
      <c r="B23" s="8" t="s">
        <v>230</v>
      </c>
      <c r="C23" s="8" t="s">
        <v>401</v>
      </c>
      <c r="D23" s="8" t="s">
        <v>49</v>
      </c>
      <c r="E23" s="9">
        <v>1000</v>
      </c>
      <c r="F23">
        <f>VLOOKUP(A23,'za38'!$A$2:$H$84,8,)</f>
        <v>0.1789</v>
      </c>
    </row>
    <row r="24" spans="1:6" x14ac:dyDescent="0.25">
      <c r="A24" s="8" t="s">
        <v>234</v>
      </c>
      <c r="B24" s="8" t="s">
        <v>235</v>
      </c>
      <c r="C24" s="8" t="s">
        <v>402</v>
      </c>
      <c r="D24" s="8" t="s">
        <v>49</v>
      </c>
      <c r="E24" s="9">
        <v>1000</v>
      </c>
      <c r="F24">
        <f>VLOOKUP(A24,'za38'!$A$2:$H$84,8,)</f>
        <v>0.14407</v>
      </c>
    </row>
    <row r="25" spans="1:6" x14ac:dyDescent="0.25">
      <c r="A25" s="8" t="s">
        <v>242</v>
      </c>
      <c r="B25" s="8" t="s">
        <v>243</v>
      </c>
      <c r="C25" s="8" t="s">
        <v>403</v>
      </c>
      <c r="D25" s="8" t="s">
        <v>49</v>
      </c>
      <c r="E25" s="9">
        <v>1000</v>
      </c>
      <c r="F25">
        <f>VLOOKUP(A25,'za38'!$A$2:$H$84,8,)</f>
        <v>0.65</v>
      </c>
    </row>
    <row r="26" spans="1:6" x14ac:dyDescent="0.25">
      <c r="A26" s="8" t="s">
        <v>252</v>
      </c>
      <c r="B26" s="8" t="s">
        <v>253</v>
      </c>
      <c r="C26" s="8" t="s">
        <v>404</v>
      </c>
      <c r="D26" s="8" t="s">
        <v>49</v>
      </c>
      <c r="E26" s="9">
        <v>2000</v>
      </c>
      <c r="F26">
        <f>VLOOKUP(A26,'za38'!$A$2:$H$84,8,)</f>
        <v>6.6000000000000003E-2</v>
      </c>
    </row>
    <row r="27" spans="1:6" x14ac:dyDescent="0.25">
      <c r="A27" s="8" t="s">
        <v>337</v>
      </c>
      <c r="B27" s="8" t="s">
        <v>338</v>
      </c>
      <c r="C27" s="8" t="s">
        <v>405</v>
      </c>
      <c r="D27" s="8" t="s">
        <v>49</v>
      </c>
      <c r="E27" s="9">
        <v>3000</v>
      </c>
      <c r="F27">
        <f>VLOOKUP(A27,'za38'!$A$2:$H$84,8,)</f>
        <v>0.19800000000000001</v>
      </c>
    </row>
    <row r="28" spans="1:6" x14ac:dyDescent="0.25">
      <c r="A28" s="8" t="s">
        <v>266</v>
      </c>
      <c r="B28" s="8" t="s">
        <v>267</v>
      </c>
      <c r="C28" s="8" t="s">
        <v>406</v>
      </c>
      <c r="D28" s="8" t="s">
        <v>49</v>
      </c>
      <c r="E28" s="9">
        <v>3000</v>
      </c>
      <c r="F28">
        <f>VLOOKUP(A28,'za38'!$A$2:$H$84,8,)</f>
        <v>2.8800000000000002E-3</v>
      </c>
    </row>
    <row r="29" spans="1:6" x14ac:dyDescent="0.25">
      <c r="A29" s="8" t="s">
        <v>272</v>
      </c>
      <c r="B29" s="8" t="s">
        <v>273</v>
      </c>
      <c r="C29" s="8" t="s">
        <v>407</v>
      </c>
      <c r="D29" s="8" t="s">
        <v>49</v>
      </c>
      <c r="E29" s="9">
        <v>4000</v>
      </c>
      <c r="F29">
        <f>VLOOKUP(A29,'za38'!$A$2:$H$84,8,)</f>
        <v>1.2319999999999999E-2</v>
      </c>
    </row>
    <row r="30" spans="1:6" x14ac:dyDescent="0.25">
      <c r="A30" s="8" t="s">
        <v>277</v>
      </c>
      <c r="B30" s="8" t="s">
        <v>278</v>
      </c>
      <c r="C30" s="8" t="s">
        <v>408</v>
      </c>
      <c r="D30" s="8" t="s">
        <v>49</v>
      </c>
      <c r="E30" s="9">
        <v>1000</v>
      </c>
      <c r="F30">
        <f>VLOOKUP(A30,'za38'!$A$2:$H$84,8,)</f>
        <v>9.6000000000000002E-4</v>
      </c>
    </row>
    <row r="31" spans="1:6" x14ac:dyDescent="0.25">
      <c r="A31" s="8" t="s">
        <v>279</v>
      </c>
      <c r="B31" s="8" t="s">
        <v>280</v>
      </c>
      <c r="C31" s="8" t="s">
        <v>409</v>
      </c>
      <c r="D31" s="8" t="s">
        <v>410</v>
      </c>
      <c r="E31" s="9">
        <v>14000</v>
      </c>
      <c r="F31">
        <f>VLOOKUP(A31,'za38'!$A$2:$H$84,8,)</f>
        <v>1.3440000000000001E-2</v>
      </c>
    </row>
    <row r="32" spans="1:6" x14ac:dyDescent="0.25">
      <c r="A32" s="8" t="s">
        <v>284</v>
      </c>
      <c r="B32" s="8" t="s">
        <v>285</v>
      </c>
      <c r="C32" s="8" t="s">
        <v>411</v>
      </c>
      <c r="D32" s="8" t="s">
        <v>49</v>
      </c>
      <c r="E32" s="9">
        <v>6000</v>
      </c>
      <c r="F32">
        <f>VLOOKUP(A32,'za38'!$A$2:$H$84,8,)</f>
        <v>7.0200000000000002E-3</v>
      </c>
    </row>
    <row r="33" spans="1:6" x14ac:dyDescent="0.25">
      <c r="A33" s="8" t="s">
        <v>286</v>
      </c>
      <c r="B33" s="8" t="s">
        <v>287</v>
      </c>
      <c r="C33" s="8" t="s">
        <v>412</v>
      </c>
      <c r="D33" s="8" t="s">
        <v>49</v>
      </c>
      <c r="E33" s="9">
        <v>1000</v>
      </c>
      <c r="F33">
        <f>VLOOKUP(A33,'za38'!$A$2:$H$84,8,)</f>
        <v>1.17E-3</v>
      </c>
    </row>
    <row r="34" spans="1:6" x14ac:dyDescent="0.25">
      <c r="A34" s="8" t="s">
        <v>288</v>
      </c>
      <c r="B34" s="8" t="s">
        <v>289</v>
      </c>
      <c r="C34" s="8" t="s">
        <v>413</v>
      </c>
      <c r="D34" s="8" t="s">
        <v>49</v>
      </c>
      <c r="E34" s="9">
        <v>1000</v>
      </c>
      <c r="F34">
        <f>VLOOKUP(A34,'za38'!$A$2:$H$84,8,)</f>
        <v>1.17E-3</v>
      </c>
    </row>
    <row r="35" spans="1:6" x14ac:dyDescent="0.25">
      <c r="A35" s="8" t="s">
        <v>290</v>
      </c>
      <c r="B35" s="8" t="s">
        <v>291</v>
      </c>
      <c r="C35" s="8" t="s">
        <v>414</v>
      </c>
      <c r="D35" s="8" t="s">
        <v>49</v>
      </c>
      <c r="E35" s="9">
        <v>1000</v>
      </c>
      <c r="F35">
        <f>VLOOKUP(A35,'za38'!$A$2:$H$84,8,)</f>
        <v>9.6000000000000002E-4</v>
      </c>
    </row>
    <row r="36" spans="1:6" x14ac:dyDescent="0.25">
      <c r="A36" s="8" t="s">
        <v>292</v>
      </c>
      <c r="B36" s="8" t="s">
        <v>293</v>
      </c>
      <c r="C36" s="8" t="s">
        <v>415</v>
      </c>
      <c r="D36" s="8" t="s">
        <v>49</v>
      </c>
      <c r="E36" s="9">
        <v>1000</v>
      </c>
      <c r="F36">
        <f>VLOOKUP(A36,'za38'!$A$2:$H$84,8,)</f>
        <v>9.6000000000000002E-4</v>
      </c>
    </row>
    <row r="37" spans="1:6" x14ac:dyDescent="0.25">
      <c r="A37" s="8" t="s">
        <v>294</v>
      </c>
      <c r="B37" s="8" t="s">
        <v>295</v>
      </c>
      <c r="C37" s="8" t="s">
        <v>416</v>
      </c>
      <c r="D37" s="8" t="s">
        <v>49</v>
      </c>
      <c r="E37" s="9">
        <v>3000</v>
      </c>
      <c r="F37">
        <f>VLOOKUP(A37,'za38'!$A$2:$H$84,8,)</f>
        <v>3.5100000000000001E-3</v>
      </c>
    </row>
    <row r="38" spans="1:6" x14ac:dyDescent="0.25">
      <c r="A38" s="8" t="s">
        <v>296</v>
      </c>
      <c r="B38" s="8" t="s">
        <v>297</v>
      </c>
      <c r="C38" s="8" t="s">
        <v>417</v>
      </c>
      <c r="D38" s="8" t="s">
        <v>49</v>
      </c>
      <c r="E38" s="9">
        <v>1000</v>
      </c>
      <c r="F38">
        <f>VLOOKUP(A38,'za38'!$A$2:$H$84,8,)</f>
        <v>1.17E-3</v>
      </c>
    </row>
    <row r="39" spans="1:6" x14ac:dyDescent="0.25">
      <c r="A39" s="8" t="s">
        <v>298</v>
      </c>
      <c r="B39" s="8" t="s">
        <v>299</v>
      </c>
      <c r="C39" s="8" t="s">
        <v>418</v>
      </c>
      <c r="D39" s="8" t="s">
        <v>49</v>
      </c>
      <c r="E39" s="9">
        <v>1000</v>
      </c>
      <c r="F39">
        <f>VLOOKUP(A39,'za38'!$A$2:$H$84,8,)</f>
        <v>9.6000000000000002E-4</v>
      </c>
    </row>
    <row r="40" spans="1:6" x14ac:dyDescent="0.25">
      <c r="A40" s="8" t="s">
        <v>53</v>
      </c>
      <c r="B40" s="8" t="s">
        <v>54</v>
      </c>
      <c r="C40" s="8" t="s">
        <v>419</v>
      </c>
      <c r="D40" s="8" t="s">
        <v>49</v>
      </c>
      <c r="E40" s="9">
        <v>1000</v>
      </c>
      <c r="F40">
        <f>VLOOKUP(A40,'za38'!$A$2:$H$84,8,)</f>
        <v>1.17E-3</v>
      </c>
    </row>
    <row r="41" spans="1:6" x14ac:dyDescent="0.25">
      <c r="A41" s="8" t="s">
        <v>300</v>
      </c>
      <c r="B41" s="8" t="s">
        <v>301</v>
      </c>
      <c r="C41" s="8" t="s">
        <v>420</v>
      </c>
      <c r="D41" s="8" t="s">
        <v>49</v>
      </c>
      <c r="E41" s="9">
        <v>3000</v>
      </c>
      <c r="F41">
        <f>VLOOKUP(A41,'za38'!$A$2:$H$84,8,)</f>
        <v>3.5100000000000001E-3</v>
      </c>
    </row>
    <row r="42" spans="1:6" x14ac:dyDescent="0.25">
      <c r="A42" s="8" t="s">
        <v>302</v>
      </c>
      <c r="B42" s="8" t="s">
        <v>303</v>
      </c>
      <c r="C42" s="8" t="s">
        <v>421</v>
      </c>
      <c r="D42" s="8" t="s">
        <v>49</v>
      </c>
      <c r="E42" s="9">
        <v>1000</v>
      </c>
      <c r="F42">
        <f>VLOOKUP(A42,'za38'!$A$2:$H$84,8,)</f>
        <v>9.6000000000000002E-4</v>
      </c>
    </row>
    <row r="43" spans="1:6" x14ac:dyDescent="0.25">
      <c r="A43" s="8" t="s">
        <v>304</v>
      </c>
      <c r="B43" s="8" t="s">
        <v>305</v>
      </c>
      <c r="C43" s="8" t="s">
        <v>422</v>
      </c>
      <c r="D43" s="8" t="s">
        <v>49</v>
      </c>
      <c r="E43" s="9">
        <v>8000</v>
      </c>
      <c r="F43">
        <f>VLOOKUP(A43,'za38'!$A$2:$H$84,8,)</f>
        <v>7.6800000000000002E-3</v>
      </c>
    </row>
    <row r="44" spans="1:6" x14ac:dyDescent="0.25">
      <c r="A44" s="8" t="s">
        <v>310</v>
      </c>
      <c r="B44" s="8" t="s">
        <v>311</v>
      </c>
      <c r="C44" s="8" t="s">
        <v>423</v>
      </c>
      <c r="D44" s="8" t="s">
        <v>49</v>
      </c>
      <c r="E44" s="9">
        <v>5000</v>
      </c>
      <c r="F44">
        <f>VLOOKUP(A44,'za38'!$A$2:$H$84,8,)</f>
        <v>5.8500000000000002E-3</v>
      </c>
    </row>
    <row r="45" spans="1:6" x14ac:dyDescent="0.25">
      <c r="A45" s="8" t="s">
        <v>312</v>
      </c>
      <c r="B45" s="8" t="s">
        <v>313</v>
      </c>
      <c r="C45" s="8" t="s">
        <v>424</v>
      </c>
      <c r="D45" s="8" t="s">
        <v>49</v>
      </c>
      <c r="E45" s="9">
        <v>1000</v>
      </c>
      <c r="F45">
        <f>VLOOKUP(A45,'za38'!$A$2:$H$84,8,)</f>
        <v>1.17E-3</v>
      </c>
    </row>
    <row r="46" spans="1:6" x14ac:dyDescent="0.25">
      <c r="A46" s="8" t="s">
        <v>314</v>
      </c>
      <c r="B46" s="8" t="s">
        <v>315</v>
      </c>
      <c r="C46" s="8" t="s">
        <v>425</v>
      </c>
      <c r="D46" s="8" t="s">
        <v>49</v>
      </c>
      <c r="E46" s="9">
        <v>1000</v>
      </c>
      <c r="F46">
        <f>VLOOKUP(A46,'za38'!$A$2:$H$84,8,)</f>
        <v>9.6000000000000002E-4</v>
      </c>
    </row>
    <row r="47" spans="1:6" x14ac:dyDescent="0.25">
      <c r="A47" s="8" t="s">
        <v>316</v>
      </c>
      <c r="B47" s="8" t="s">
        <v>317</v>
      </c>
      <c r="C47" s="8" t="s">
        <v>426</v>
      </c>
      <c r="D47" s="8" t="s">
        <v>49</v>
      </c>
      <c r="E47" s="9">
        <v>1000</v>
      </c>
      <c r="F47">
        <f>VLOOKUP(A47,'za38'!$A$2:$H$84,8,)</f>
        <v>1.17E-3</v>
      </c>
    </row>
    <row r="48" spans="1:6" x14ac:dyDescent="0.25">
      <c r="A48" s="8" t="s">
        <v>318</v>
      </c>
      <c r="B48" s="8" t="s">
        <v>319</v>
      </c>
      <c r="C48" s="8" t="s">
        <v>427</v>
      </c>
      <c r="D48" s="8" t="s">
        <v>49</v>
      </c>
      <c r="E48" s="9">
        <v>1000</v>
      </c>
      <c r="F48">
        <f>VLOOKUP(A48,'za38'!$A$2:$H$84,8,)</f>
        <v>9.6000000000000002E-4</v>
      </c>
    </row>
    <row r="49" spans="1:6" x14ac:dyDescent="0.25">
      <c r="A49" s="8" t="s">
        <v>320</v>
      </c>
      <c r="B49" s="8" t="s">
        <v>321</v>
      </c>
      <c r="C49" s="8" t="s">
        <v>428</v>
      </c>
      <c r="D49" s="8" t="s">
        <v>49</v>
      </c>
      <c r="E49" s="9">
        <v>1000</v>
      </c>
      <c r="F49">
        <f>VLOOKUP(A49,'za38'!$A$2:$H$84,8,)</f>
        <v>1.17E-3</v>
      </c>
    </row>
    <row r="50" spans="1:6" x14ac:dyDescent="0.25">
      <c r="A50" s="8" t="s">
        <v>322</v>
      </c>
      <c r="B50" s="8" t="s">
        <v>323</v>
      </c>
      <c r="C50" s="8" t="s">
        <v>429</v>
      </c>
      <c r="D50" s="8" t="s">
        <v>49</v>
      </c>
      <c r="E50" s="9">
        <v>1000</v>
      </c>
      <c r="F50">
        <f>VLOOKUP(A50,'za38'!$A$2:$H$84,8,)</f>
        <v>1.17E-3</v>
      </c>
    </row>
    <row r="51" spans="1:6" x14ac:dyDescent="0.25">
      <c r="A51" s="8" t="s">
        <v>324</v>
      </c>
      <c r="B51" s="8" t="s">
        <v>325</v>
      </c>
      <c r="C51" s="8" t="s">
        <v>430</v>
      </c>
      <c r="D51" s="8" t="s">
        <v>49</v>
      </c>
      <c r="E51" s="9">
        <v>1000</v>
      </c>
      <c r="F51">
        <f>VLOOKUP(A51,'za38'!$A$2:$H$84,8,)</f>
        <v>1.17E-3</v>
      </c>
    </row>
    <row r="52" spans="1:6" x14ac:dyDescent="0.25">
      <c r="A52" s="8" t="s">
        <v>326</v>
      </c>
      <c r="B52" s="8" t="s">
        <v>327</v>
      </c>
      <c r="C52" s="8" t="s">
        <v>431</v>
      </c>
      <c r="D52" s="8" t="s">
        <v>49</v>
      </c>
      <c r="E52" s="9">
        <v>3000</v>
      </c>
      <c r="F52">
        <f>VLOOKUP(A52,'za38'!$A$2:$H$84,8,)</f>
        <v>3.5100000000000001E-3</v>
      </c>
    </row>
    <row r="53" spans="1:6" x14ac:dyDescent="0.25">
      <c r="A53" s="8" t="s">
        <v>328</v>
      </c>
      <c r="B53" s="8" t="s">
        <v>329</v>
      </c>
      <c r="C53" s="8" t="s">
        <v>432</v>
      </c>
      <c r="D53" s="8" t="s">
        <v>49</v>
      </c>
      <c r="E53" s="9">
        <v>3000</v>
      </c>
      <c r="F53">
        <f>VLOOKUP(A53,'za38'!$A$2:$H$84,8,)</f>
        <v>3.5100000000000001E-3</v>
      </c>
    </row>
    <row r="54" spans="1:6" x14ac:dyDescent="0.25">
      <c r="A54" s="8" t="s">
        <v>330</v>
      </c>
      <c r="B54" s="8" t="s">
        <v>331</v>
      </c>
      <c r="C54" s="8" t="s">
        <v>433</v>
      </c>
      <c r="D54" s="8" t="s">
        <v>49</v>
      </c>
      <c r="E54" s="9">
        <v>8000</v>
      </c>
      <c r="F54">
        <f>VLOOKUP(A54,'za38'!$A$2:$H$84,8,)</f>
        <v>2.904E-2</v>
      </c>
    </row>
    <row r="55" spans="1:6" x14ac:dyDescent="0.25">
      <c r="A55" s="8" t="s">
        <v>335</v>
      </c>
      <c r="B55" s="8" t="s">
        <v>336</v>
      </c>
      <c r="C55" s="8" t="s">
        <v>434</v>
      </c>
      <c r="D55" s="8" t="s">
        <v>49</v>
      </c>
      <c r="E55" s="9">
        <v>4000</v>
      </c>
      <c r="F55">
        <f>VLOOKUP(A55,'za38'!$A$2:$H$84,8,)</f>
        <v>1.2319999999999999E-2</v>
      </c>
    </row>
    <row r="56" spans="1:6" x14ac:dyDescent="0.25">
      <c r="A56" s="8" t="s">
        <v>341</v>
      </c>
      <c r="B56" s="8" t="s">
        <v>342</v>
      </c>
      <c r="C56" s="8" t="s">
        <v>435</v>
      </c>
      <c r="D56" s="8" t="s">
        <v>49</v>
      </c>
      <c r="E56" s="9">
        <v>3000</v>
      </c>
      <c r="F56">
        <f>VLOOKUP(A56,'za38'!$A$2:$H$84,8,)</f>
        <v>1.5450000000000002E-2</v>
      </c>
    </row>
    <row r="57" spans="1:6" x14ac:dyDescent="0.25">
      <c r="A57" s="8" t="s">
        <v>41</v>
      </c>
      <c r="B57" s="8" t="s">
        <v>42</v>
      </c>
      <c r="C57" s="8" t="s">
        <v>436</v>
      </c>
      <c r="D57" s="8" t="s">
        <v>49</v>
      </c>
      <c r="E57" s="9">
        <v>1000</v>
      </c>
      <c r="F57">
        <f>VLOOKUP(A57,'za38'!$A$2:$H$84,8,)</f>
        <v>5.8650000000000001E-2</v>
      </c>
    </row>
    <row r="58" spans="1:6" x14ac:dyDescent="0.25">
      <c r="A58" s="8" t="s">
        <v>347</v>
      </c>
      <c r="B58" s="8" t="s">
        <v>348</v>
      </c>
      <c r="C58" s="8" t="s">
        <v>436</v>
      </c>
      <c r="D58" s="8" t="s">
        <v>49</v>
      </c>
      <c r="E58" s="9">
        <v>0</v>
      </c>
      <c r="F58">
        <f>VLOOKUP(A58,'za38'!$A$2:$H$84,8,)</f>
        <v>0</v>
      </c>
    </row>
    <row r="59" spans="1:6" s="14" customFormat="1" x14ac:dyDescent="0.25">
      <c r="A59" s="12" t="s">
        <v>437</v>
      </c>
      <c r="B59" s="12" t="s">
        <v>49</v>
      </c>
      <c r="C59" s="12" t="s">
        <v>437</v>
      </c>
      <c r="D59" s="12" t="s">
        <v>438</v>
      </c>
      <c r="E59" s="13">
        <v>1</v>
      </c>
      <c r="F59" s="14" t="e">
        <f>VLOOKUP(A59,'za38'!$A$2:$H$84,8,)</f>
        <v>#N/A</v>
      </c>
    </row>
    <row r="60" spans="1:6" s="14" customFormat="1" x14ac:dyDescent="0.25">
      <c r="A60" s="12" t="s">
        <v>439</v>
      </c>
      <c r="B60" s="12" t="s">
        <v>49</v>
      </c>
      <c r="C60" s="12" t="s">
        <v>439</v>
      </c>
      <c r="D60" s="12" t="s">
        <v>49</v>
      </c>
      <c r="E60" s="13">
        <v>1</v>
      </c>
      <c r="F60" s="14" t="e">
        <f>VLOOKUP(A60,'za38'!$A$2:$H$84,8,)</f>
        <v>#N/A</v>
      </c>
    </row>
    <row r="61" spans="1:6" x14ac:dyDescent="0.25">
      <c r="A61" s="8" t="s">
        <v>255</v>
      </c>
      <c r="B61" s="8" t="s">
        <v>256</v>
      </c>
      <c r="C61" s="8" t="s">
        <v>440</v>
      </c>
      <c r="D61" s="8" t="s">
        <v>49</v>
      </c>
      <c r="E61" s="9">
        <v>156</v>
      </c>
      <c r="F61">
        <f>VLOOKUP(A61,'za38'!$A$2:$H$84,8,)</f>
        <v>4.6020000000000002E-3</v>
      </c>
    </row>
    <row r="62" spans="1:6" x14ac:dyDescent="0.25">
      <c r="A62" s="21" t="s">
        <v>441</v>
      </c>
      <c r="B62" s="21" t="s">
        <v>49</v>
      </c>
      <c r="C62" s="21" t="s">
        <v>441</v>
      </c>
      <c r="D62" s="21" t="s">
        <v>49</v>
      </c>
      <c r="E62" s="22">
        <v>1</v>
      </c>
      <c r="F62" s="23" t="e">
        <f>VLOOKUP(A62,'za38'!$A$2:$H$84,8,)</f>
        <v>#N/A</v>
      </c>
    </row>
    <row r="63" spans="1:6" x14ac:dyDescent="0.25">
      <c r="A63" s="8" t="s">
        <v>100</v>
      </c>
      <c r="B63" s="8" t="s">
        <v>101</v>
      </c>
      <c r="C63" s="8" t="s">
        <v>442</v>
      </c>
      <c r="D63" s="8" t="s">
        <v>49</v>
      </c>
      <c r="E63" s="9">
        <v>1000</v>
      </c>
      <c r="F63">
        <f>VLOOKUP(A63,'za38'!$A$2:$H$84,8,)</f>
        <v>2.4199999999999999E-2</v>
      </c>
    </row>
    <row r="64" spans="1:6" x14ac:dyDescent="0.25">
      <c r="A64" s="8" t="s">
        <v>105</v>
      </c>
      <c r="B64" s="8" t="s">
        <v>106</v>
      </c>
      <c r="C64" s="8" t="s">
        <v>443</v>
      </c>
      <c r="D64" s="8" t="s">
        <v>49</v>
      </c>
      <c r="E64" s="9">
        <v>2000</v>
      </c>
      <c r="F64">
        <f>VLOOKUP(A64,'za38'!$A$2:$H$84,8,)</f>
        <v>8.652E-2</v>
      </c>
    </row>
    <row r="65" spans="1:6" x14ac:dyDescent="0.25">
      <c r="A65" s="8" t="s">
        <v>344</v>
      </c>
      <c r="B65" s="8" t="s">
        <v>345</v>
      </c>
      <c r="C65" s="8" t="s">
        <v>444</v>
      </c>
      <c r="D65" s="8" t="s">
        <v>49</v>
      </c>
      <c r="E65" s="9">
        <v>1000</v>
      </c>
      <c r="F65">
        <f>VLOOKUP(A65,'za38'!$A$2:$H$84,8,)</f>
        <v>3.9E-2</v>
      </c>
    </row>
    <row r="66" spans="1:6" x14ac:dyDescent="0.25">
      <c r="A66" s="8" t="s">
        <v>354</v>
      </c>
      <c r="B66" s="8" t="s">
        <v>355</v>
      </c>
      <c r="C66" s="8" t="s">
        <v>445</v>
      </c>
      <c r="D66" s="8" t="s">
        <v>49</v>
      </c>
      <c r="E66" s="9">
        <v>1000</v>
      </c>
      <c r="F66">
        <f>VLOOKUP(A66,'za38'!$A$2:$H$84,8,)</f>
        <v>4.9509999999999998E-2</v>
      </c>
    </row>
    <row r="67" spans="1:6" x14ac:dyDescent="0.25">
      <c r="A67" s="21" t="s">
        <v>446</v>
      </c>
      <c r="B67" s="21" t="s">
        <v>49</v>
      </c>
      <c r="C67" s="21" t="s">
        <v>446</v>
      </c>
      <c r="D67" s="21" t="s">
        <v>49</v>
      </c>
      <c r="E67" s="22">
        <v>1</v>
      </c>
      <c r="F67" s="23" t="e">
        <f>VLOOKUP(A67,'za38'!$A$2:$H$84,8,)</f>
        <v>#N/A</v>
      </c>
    </row>
    <row r="68" spans="1:6" x14ac:dyDescent="0.25">
      <c r="A68" s="8" t="s">
        <v>177</v>
      </c>
      <c r="B68" s="8" t="s">
        <v>178</v>
      </c>
      <c r="C68" s="8" t="s">
        <v>447</v>
      </c>
      <c r="D68" s="8" t="s">
        <v>49</v>
      </c>
      <c r="E68" s="9">
        <v>1000</v>
      </c>
      <c r="F68">
        <f>VLOOKUP(A68,'za38'!$A$2:$H$84,8,)</f>
        <v>0.17535000000000001</v>
      </c>
    </row>
    <row r="69" spans="1:6" x14ac:dyDescent="0.25">
      <c r="A69" s="21" t="s">
        <v>448</v>
      </c>
      <c r="B69" s="21" t="s">
        <v>49</v>
      </c>
      <c r="C69" s="21" t="s">
        <v>448</v>
      </c>
      <c r="D69" s="21" t="s">
        <v>49</v>
      </c>
      <c r="E69" s="22">
        <v>1</v>
      </c>
      <c r="F69" s="23" t="e">
        <f>VLOOKUP(A69,'za38'!$A$2:$H$84,8,)</f>
        <v>#N/A</v>
      </c>
    </row>
    <row r="70" spans="1:6" x14ac:dyDescent="0.25">
      <c r="A70" s="8" t="s">
        <v>95</v>
      </c>
      <c r="B70" s="8" t="s">
        <v>96</v>
      </c>
      <c r="C70" s="8" t="s">
        <v>449</v>
      </c>
      <c r="D70" s="8" t="s">
        <v>49</v>
      </c>
      <c r="E70" s="9">
        <v>1000</v>
      </c>
      <c r="F70">
        <f>VLOOKUP(A70,'za38'!$A$2:$H$84,8,)</f>
        <v>0.96799999999999997</v>
      </c>
    </row>
    <row r="71" spans="1:6" x14ac:dyDescent="0.25">
      <c r="A71" s="8" t="s">
        <v>248</v>
      </c>
      <c r="B71" s="8" t="s">
        <v>249</v>
      </c>
      <c r="C71" s="8" t="s">
        <v>450</v>
      </c>
      <c r="D71" s="8" t="s">
        <v>49</v>
      </c>
      <c r="E71" s="9">
        <v>1000</v>
      </c>
      <c r="F71">
        <f>VLOOKUP(A71,'za38'!$A$2:$H$84,8,)</f>
        <v>2</v>
      </c>
    </row>
    <row r="72" spans="1:6" x14ac:dyDescent="0.25">
      <c r="A72" s="8" t="s">
        <v>69</v>
      </c>
      <c r="B72" s="8" t="s">
        <v>70</v>
      </c>
      <c r="C72" s="8" t="s">
        <v>451</v>
      </c>
      <c r="D72" s="8" t="s">
        <v>49</v>
      </c>
      <c r="E72" s="9">
        <v>1000</v>
      </c>
      <c r="F72">
        <f>VLOOKUP(A72,'za38'!$A$2:$H$84,8,)</f>
        <v>0.84060000000000001</v>
      </c>
    </row>
    <row r="73" spans="1:6" x14ac:dyDescent="0.25">
      <c r="A73" s="8" t="s">
        <v>77</v>
      </c>
      <c r="B73" s="8" t="s">
        <v>78</v>
      </c>
      <c r="C73" s="8" t="s">
        <v>452</v>
      </c>
      <c r="D73" s="8" t="s">
        <v>49</v>
      </c>
      <c r="E73" s="9">
        <v>3000</v>
      </c>
      <c r="F73">
        <f>VLOOKUP(A73,'za38'!$A$2:$H$84,8,)</f>
        <v>4.956E-2</v>
      </c>
    </row>
    <row r="74" spans="1:6" x14ac:dyDescent="0.25">
      <c r="A74" s="8" t="s">
        <v>59</v>
      </c>
      <c r="B74" s="8" t="s">
        <v>60</v>
      </c>
      <c r="C74" s="8" t="s">
        <v>453</v>
      </c>
      <c r="D74" s="8" t="s">
        <v>49</v>
      </c>
      <c r="E74" s="9">
        <v>1000</v>
      </c>
      <c r="F74">
        <f>VLOOKUP(A74,'za38'!$A$2:$H$84,8,)</f>
        <v>0.71392</v>
      </c>
    </row>
    <row r="75" spans="1:6" x14ac:dyDescent="0.25">
      <c r="A75" s="8" t="s">
        <v>361</v>
      </c>
      <c r="B75" s="8" t="s">
        <v>362</v>
      </c>
      <c r="C75" s="8" t="s">
        <v>453</v>
      </c>
      <c r="D75" s="8" t="s">
        <v>49</v>
      </c>
      <c r="E75" s="9">
        <v>0</v>
      </c>
      <c r="F75">
        <f>VLOOKUP(A75,'za38'!$A$2:$H$84,8,)</f>
        <v>0</v>
      </c>
    </row>
    <row r="76" spans="1:6" x14ac:dyDescent="0.25">
      <c r="A76" s="8" t="s">
        <v>83</v>
      </c>
      <c r="B76" s="8" t="s">
        <v>84</v>
      </c>
      <c r="C76" s="8" t="s">
        <v>454</v>
      </c>
      <c r="D76" s="8" t="s">
        <v>49</v>
      </c>
      <c r="E76" s="9">
        <v>1000</v>
      </c>
      <c r="F76">
        <f>VLOOKUP(A76,'za38'!$A$2:$H$84,8,)</f>
        <v>0.16</v>
      </c>
    </row>
    <row r="77" spans="1:6" s="14" customFormat="1" x14ac:dyDescent="0.25">
      <c r="A77" s="12" t="s">
        <v>455</v>
      </c>
      <c r="B77" s="12" t="s">
        <v>49</v>
      </c>
      <c r="C77" s="12" t="s">
        <v>455</v>
      </c>
      <c r="D77" s="12" t="s">
        <v>456</v>
      </c>
      <c r="E77" s="13">
        <v>1</v>
      </c>
      <c r="F77" s="14" t="e">
        <f>VLOOKUP(A77,'za38'!$A$2:$H$84,8,)</f>
        <v>#N/A</v>
      </c>
    </row>
    <row r="78" spans="1:6" s="14" customFormat="1" x14ac:dyDescent="0.25">
      <c r="A78" s="12" t="s">
        <v>457</v>
      </c>
      <c r="B78" s="12" t="s">
        <v>49</v>
      </c>
      <c r="C78" s="12" t="s">
        <v>457</v>
      </c>
      <c r="D78" s="12" t="s">
        <v>49</v>
      </c>
      <c r="E78" s="13">
        <v>1</v>
      </c>
      <c r="F78" s="14" t="e">
        <f>VLOOKUP(A78,'za38'!$A$2:$H$84,8,)</f>
        <v>#N/A</v>
      </c>
    </row>
    <row r="79" spans="1:6" x14ac:dyDescent="0.25">
      <c r="A79" s="8" t="s">
        <v>212</v>
      </c>
      <c r="B79" s="8" t="s">
        <v>213</v>
      </c>
      <c r="C79" s="8" t="s">
        <v>458</v>
      </c>
      <c r="D79" s="8" t="s">
        <v>49</v>
      </c>
      <c r="E79" s="9">
        <v>3</v>
      </c>
      <c r="F79">
        <f>VLOOKUP(A79,'za38'!$A$2:$H$84,8,)</f>
        <v>2.514396E-2</v>
      </c>
    </row>
    <row r="80" spans="1:6" x14ac:dyDescent="0.25">
      <c r="A80" s="8" t="s">
        <v>206</v>
      </c>
      <c r="B80" s="8" t="s">
        <v>207</v>
      </c>
      <c r="C80" s="8" t="s">
        <v>458</v>
      </c>
      <c r="D80" s="8" t="s">
        <v>49</v>
      </c>
      <c r="E80" s="9">
        <v>15</v>
      </c>
      <c r="F80">
        <f>VLOOKUP(A80,'za38'!$A$2:$H$84,8,)</f>
        <v>6.0272099999999995E-2</v>
      </c>
    </row>
    <row r="81" spans="1:7" x14ac:dyDescent="0.25">
      <c r="A81" s="8" t="s">
        <v>199</v>
      </c>
      <c r="B81" s="8" t="s">
        <v>200</v>
      </c>
      <c r="C81" s="8" t="s">
        <v>458</v>
      </c>
      <c r="D81" s="8" t="s">
        <v>49</v>
      </c>
      <c r="E81" s="9">
        <v>15</v>
      </c>
      <c r="F81">
        <f>VLOOKUP(A81,'za38'!$A$2:$H$84,8,)</f>
        <v>5.6353500000000008E-3</v>
      </c>
    </row>
    <row r="82" spans="1:7" x14ac:dyDescent="0.25">
      <c r="A82" s="8" t="s">
        <v>372</v>
      </c>
      <c r="B82" s="8" t="s">
        <v>373</v>
      </c>
      <c r="C82" s="8" t="s">
        <v>459</v>
      </c>
      <c r="D82" s="8" t="s">
        <v>49</v>
      </c>
      <c r="E82" s="9">
        <v>1000</v>
      </c>
      <c r="F82">
        <f>VLOOKUP(A82,'za38'!$A$2:$H$84,8,)</f>
        <v>2.9499999999999999E-3</v>
      </c>
    </row>
    <row r="83" spans="1:7" x14ac:dyDescent="0.25">
      <c r="A83" s="8" t="s">
        <v>368</v>
      </c>
      <c r="B83" s="8" t="s">
        <v>369</v>
      </c>
      <c r="C83" s="8" t="s">
        <v>460</v>
      </c>
      <c r="D83" s="8" t="s">
        <v>49</v>
      </c>
      <c r="E83" s="9">
        <v>3</v>
      </c>
      <c r="F83">
        <f>VLOOKUP(A83,'za38'!$A$2:$H$84,8,)</f>
        <v>5.6400000000000009E-5</v>
      </c>
    </row>
    <row r="84" spans="1:7" x14ac:dyDescent="0.25">
      <c r="F84">
        <f>SUM(F3:F58,F61,F63:F66,F68,F70:F76,F79,F83)</f>
        <v>7.8503223600000025</v>
      </c>
      <c r="G84" t="s">
        <v>461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workbookViewId="0">
      <selection activeCell="A11" sqref="A11:G11"/>
    </sheetView>
  </sheetViews>
  <sheetFormatPr baseColWidth="10" defaultRowHeight="15" x14ac:dyDescent="0.25"/>
  <cols>
    <col min="1" max="1" width="17.140625" customWidth="1"/>
    <col min="2" max="2" width="43.42578125" customWidth="1"/>
    <col min="6" max="6" width="18.28515625" customWidth="1"/>
    <col min="7" max="7" width="17" customWidth="1"/>
    <col min="8" max="8" width="10.7109375" customWidth="1"/>
    <col min="9" max="9" width="14.85546875" customWidth="1"/>
    <col min="10" max="10" width="17" customWidth="1"/>
  </cols>
  <sheetData>
    <row r="1" spans="1:2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1" t="s">
        <v>462</v>
      </c>
      <c r="I1" s="1" t="s">
        <v>7</v>
      </c>
      <c r="J1" s="1" t="s">
        <v>8</v>
      </c>
      <c r="K1" s="1" t="s">
        <v>9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10</v>
      </c>
      <c r="Q1" s="1" t="s">
        <v>13</v>
      </c>
      <c r="R1" s="1" t="s">
        <v>14</v>
      </c>
      <c r="S1" s="1" t="s">
        <v>15</v>
      </c>
      <c r="T1" s="1" t="s">
        <v>10</v>
      </c>
      <c r="U1" s="1" t="s">
        <v>11</v>
      </c>
      <c r="V1" s="1" t="s">
        <v>12</v>
      </c>
      <c r="W1" s="1" t="s">
        <v>16</v>
      </c>
      <c r="X1" s="1" t="s">
        <v>17</v>
      </c>
    </row>
    <row r="2" spans="1:24" x14ac:dyDescent="0.25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10">
        <f>G2*C2/1000000</f>
        <v>2.6880000000000001E-2</v>
      </c>
      <c r="I2" s="2" t="s">
        <v>25</v>
      </c>
      <c r="J2" s="3">
        <v>43831</v>
      </c>
      <c r="K2" s="2" t="s">
        <v>23</v>
      </c>
      <c r="L2" s="3">
        <v>43647</v>
      </c>
      <c r="M2" s="4">
        <v>1000</v>
      </c>
      <c r="N2" s="2" t="s">
        <v>21</v>
      </c>
      <c r="O2" s="2" t="s">
        <v>26</v>
      </c>
      <c r="P2" s="4">
        <v>1000</v>
      </c>
      <c r="Q2" s="2" t="s">
        <v>27</v>
      </c>
      <c r="R2" s="2" t="s">
        <v>25</v>
      </c>
      <c r="S2" s="2" t="s">
        <v>25</v>
      </c>
      <c r="T2" s="4">
        <v>1000</v>
      </c>
      <c r="U2" s="2" t="s">
        <v>21</v>
      </c>
      <c r="V2" s="2" t="s">
        <v>26</v>
      </c>
      <c r="W2" s="2" t="s">
        <v>28</v>
      </c>
      <c r="X2" s="5"/>
    </row>
    <row r="3" spans="1:24" x14ac:dyDescent="0.25">
      <c r="A3" s="2" t="s">
        <v>29</v>
      </c>
      <c r="B3" s="2" t="s">
        <v>30</v>
      </c>
      <c r="C3" s="2" t="s">
        <v>31</v>
      </c>
      <c r="D3" s="2" t="s">
        <v>21</v>
      </c>
      <c r="E3" s="2" t="s">
        <v>22</v>
      </c>
      <c r="F3" s="2" t="s">
        <v>32</v>
      </c>
      <c r="G3" s="2" t="s">
        <v>33</v>
      </c>
      <c r="H3" s="10">
        <f t="shared" ref="H3:H66" si="0">G3*C3/1000000</f>
        <v>4.0919999999999998E-2</v>
      </c>
      <c r="I3" s="2" t="s">
        <v>34</v>
      </c>
      <c r="J3" s="3">
        <v>43831</v>
      </c>
      <c r="K3" s="2" t="s">
        <v>35</v>
      </c>
      <c r="L3" s="3">
        <v>43647</v>
      </c>
      <c r="M3" s="4">
        <v>1000</v>
      </c>
      <c r="N3" s="2" t="s">
        <v>21</v>
      </c>
      <c r="O3" s="2" t="s">
        <v>26</v>
      </c>
      <c r="P3" s="4">
        <v>1000</v>
      </c>
      <c r="Q3" s="2" t="s">
        <v>27</v>
      </c>
      <c r="R3" s="2" t="s">
        <v>36</v>
      </c>
      <c r="S3" s="2" t="s">
        <v>36</v>
      </c>
      <c r="T3" s="4">
        <v>1000</v>
      </c>
      <c r="U3" s="2" t="s">
        <v>21</v>
      </c>
      <c r="V3" s="2" t="s">
        <v>26</v>
      </c>
      <c r="W3" s="2" t="s">
        <v>37</v>
      </c>
      <c r="X3" s="5"/>
    </row>
    <row r="4" spans="1:24" x14ac:dyDescent="0.25">
      <c r="A4" s="2" t="s">
        <v>29</v>
      </c>
      <c r="B4" s="2" t="s">
        <v>30</v>
      </c>
      <c r="C4" s="2" t="s">
        <v>38</v>
      </c>
      <c r="D4" s="2" t="s">
        <v>21</v>
      </c>
      <c r="E4" s="2" t="s">
        <v>22</v>
      </c>
      <c r="F4" s="2" t="s">
        <v>32</v>
      </c>
      <c r="G4" s="2" t="s">
        <v>33</v>
      </c>
      <c r="H4" s="10">
        <f t="shared" si="0"/>
        <v>0</v>
      </c>
      <c r="I4" s="2" t="s">
        <v>34</v>
      </c>
      <c r="J4" s="3">
        <v>43831</v>
      </c>
      <c r="K4" s="2" t="s">
        <v>35</v>
      </c>
      <c r="L4" s="3">
        <v>43647</v>
      </c>
      <c r="M4" s="4">
        <v>1000</v>
      </c>
      <c r="N4" s="2" t="s">
        <v>21</v>
      </c>
      <c r="O4" s="2" t="s">
        <v>26</v>
      </c>
      <c r="P4" s="4">
        <v>1000</v>
      </c>
      <c r="Q4" s="2" t="s">
        <v>27</v>
      </c>
      <c r="R4" s="2" t="s">
        <v>39</v>
      </c>
      <c r="S4" s="2" t="s">
        <v>39</v>
      </c>
      <c r="T4" s="4">
        <v>1000</v>
      </c>
      <c r="U4" s="2" t="s">
        <v>21</v>
      </c>
      <c r="V4" s="2" t="s">
        <v>26</v>
      </c>
      <c r="W4" s="2" t="s">
        <v>40</v>
      </c>
      <c r="X4" s="5"/>
    </row>
    <row r="5" spans="1:24" x14ac:dyDescent="0.25">
      <c r="A5" s="2" t="s">
        <v>41</v>
      </c>
      <c r="B5" s="2" t="s">
        <v>42</v>
      </c>
      <c r="C5" s="2" t="s">
        <v>43</v>
      </c>
      <c r="D5" s="2" t="s">
        <v>21</v>
      </c>
      <c r="E5" s="2" t="s">
        <v>44</v>
      </c>
      <c r="F5" s="2" t="s">
        <v>45</v>
      </c>
      <c r="G5" s="2" t="s">
        <v>46</v>
      </c>
      <c r="H5" s="10">
        <f t="shared" si="0"/>
        <v>5.8650000000000001E-2</v>
      </c>
      <c r="I5" s="2" t="s">
        <v>47</v>
      </c>
      <c r="J5" s="3">
        <v>43831</v>
      </c>
      <c r="K5" s="2" t="s">
        <v>48</v>
      </c>
      <c r="L5" s="3">
        <v>43647</v>
      </c>
      <c r="M5" s="4">
        <v>1000</v>
      </c>
      <c r="N5" s="2" t="s">
        <v>21</v>
      </c>
      <c r="O5" s="2" t="s">
        <v>26</v>
      </c>
      <c r="P5" s="4">
        <v>1000</v>
      </c>
      <c r="Q5" s="2" t="s">
        <v>49</v>
      </c>
      <c r="R5" s="2" t="s">
        <v>50</v>
      </c>
      <c r="S5" s="2" t="s">
        <v>50</v>
      </c>
      <c r="T5" s="4">
        <v>1000</v>
      </c>
      <c r="U5" s="2" t="s">
        <v>21</v>
      </c>
      <c r="V5" s="2" t="s">
        <v>51</v>
      </c>
      <c r="W5" s="2" t="s">
        <v>52</v>
      </c>
      <c r="X5" s="5"/>
    </row>
    <row r="6" spans="1:24" x14ac:dyDescent="0.25">
      <c r="A6" s="2" t="s">
        <v>53</v>
      </c>
      <c r="B6" s="2" t="s">
        <v>54</v>
      </c>
      <c r="C6" s="2" t="s">
        <v>43</v>
      </c>
      <c r="D6" s="2" t="s">
        <v>21</v>
      </c>
      <c r="E6" s="2" t="s">
        <v>22</v>
      </c>
      <c r="F6" s="2" t="s">
        <v>55</v>
      </c>
      <c r="G6" s="2" t="s">
        <v>56</v>
      </c>
      <c r="H6" s="10">
        <f t="shared" si="0"/>
        <v>1.17E-3</v>
      </c>
      <c r="I6" s="2" t="s">
        <v>57</v>
      </c>
      <c r="J6" s="3">
        <v>43831</v>
      </c>
      <c r="K6" s="2" t="s">
        <v>58</v>
      </c>
      <c r="L6" s="3">
        <v>43647</v>
      </c>
      <c r="M6" s="4">
        <v>1000</v>
      </c>
      <c r="N6" s="2" t="s">
        <v>21</v>
      </c>
      <c r="O6" s="2" t="s">
        <v>26</v>
      </c>
      <c r="P6" s="4">
        <v>1000</v>
      </c>
      <c r="Q6" s="2" t="s">
        <v>27</v>
      </c>
      <c r="R6" s="2" t="s">
        <v>58</v>
      </c>
      <c r="S6" s="2" t="s">
        <v>58</v>
      </c>
      <c r="T6" s="4">
        <v>1000</v>
      </c>
      <c r="U6" s="2" t="s">
        <v>21</v>
      </c>
      <c r="V6" s="2" t="s">
        <v>26</v>
      </c>
      <c r="W6" s="2" t="s">
        <v>37</v>
      </c>
      <c r="X6" s="5"/>
    </row>
    <row r="7" spans="1:24" x14ac:dyDescent="0.25">
      <c r="A7" s="2" t="s">
        <v>59</v>
      </c>
      <c r="B7" s="2" t="s">
        <v>60</v>
      </c>
      <c r="C7" s="2" t="s">
        <v>43</v>
      </c>
      <c r="D7" s="2" t="s">
        <v>21</v>
      </c>
      <c r="E7" s="2" t="s">
        <v>61</v>
      </c>
      <c r="F7" s="2" t="s">
        <v>62</v>
      </c>
      <c r="G7" s="2" t="s">
        <v>63</v>
      </c>
      <c r="H7" s="10">
        <f t="shared" si="0"/>
        <v>0.71392</v>
      </c>
      <c r="I7" s="2" t="s">
        <v>64</v>
      </c>
      <c r="J7" s="3">
        <v>43831</v>
      </c>
      <c r="K7" s="2" t="s">
        <v>65</v>
      </c>
      <c r="L7" s="3">
        <v>43647</v>
      </c>
      <c r="M7" s="4">
        <v>1000</v>
      </c>
      <c r="N7" s="2" t="s">
        <v>21</v>
      </c>
      <c r="O7" s="2" t="s">
        <v>26</v>
      </c>
      <c r="P7" s="4">
        <v>1000</v>
      </c>
      <c r="Q7" s="2" t="s">
        <v>49</v>
      </c>
      <c r="R7" s="2" t="s">
        <v>66</v>
      </c>
      <c r="S7" s="2" t="s">
        <v>66</v>
      </c>
      <c r="T7" s="4">
        <v>1000</v>
      </c>
      <c r="U7" s="2" t="s">
        <v>21</v>
      </c>
      <c r="V7" s="2" t="s">
        <v>67</v>
      </c>
      <c r="W7" s="2" t="s">
        <v>68</v>
      </c>
      <c r="X7" s="5"/>
    </row>
    <row r="8" spans="1:24" x14ac:dyDescent="0.25">
      <c r="A8" s="2" t="s">
        <v>69</v>
      </c>
      <c r="B8" s="2" t="s">
        <v>70</v>
      </c>
      <c r="C8" s="2" t="s">
        <v>43</v>
      </c>
      <c r="D8" s="2" t="s">
        <v>21</v>
      </c>
      <c r="E8" s="2" t="s">
        <v>71</v>
      </c>
      <c r="F8" s="2" t="s">
        <v>72</v>
      </c>
      <c r="G8" s="2" t="s">
        <v>73</v>
      </c>
      <c r="H8" s="10">
        <f t="shared" si="0"/>
        <v>0.84060000000000001</v>
      </c>
      <c r="I8" s="2" t="s">
        <v>74</v>
      </c>
      <c r="J8" s="3">
        <v>43831</v>
      </c>
      <c r="K8" s="2" t="s">
        <v>72</v>
      </c>
      <c r="L8" s="3">
        <v>43647</v>
      </c>
      <c r="M8" s="4">
        <v>1000</v>
      </c>
      <c r="N8" s="2" t="s">
        <v>21</v>
      </c>
      <c r="O8" s="2" t="s">
        <v>26</v>
      </c>
      <c r="P8" s="4">
        <v>1000</v>
      </c>
      <c r="Q8" s="2" t="s">
        <v>49</v>
      </c>
      <c r="R8" s="2" t="s">
        <v>75</v>
      </c>
      <c r="S8" s="2" t="s">
        <v>75</v>
      </c>
      <c r="T8" s="4">
        <v>1000</v>
      </c>
      <c r="U8" s="2" t="s">
        <v>21</v>
      </c>
      <c r="V8" s="2" t="s">
        <v>67</v>
      </c>
      <c r="W8" s="2" t="s">
        <v>76</v>
      </c>
      <c r="X8" s="5"/>
    </row>
    <row r="9" spans="1:24" x14ac:dyDescent="0.25">
      <c r="A9" s="2" t="s">
        <v>77</v>
      </c>
      <c r="B9" s="2" t="s">
        <v>78</v>
      </c>
      <c r="C9" s="2" t="s">
        <v>79</v>
      </c>
      <c r="D9" s="2" t="s">
        <v>21</v>
      </c>
      <c r="E9" s="2" t="s">
        <v>61</v>
      </c>
      <c r="F9" s="2" t="s">
        <v>80</v>
      </c>
      <c r="G9" s="2" t="s">
        <v>81</v>
      </c>
      <c r="H9" s="10">
        <f t="shared" si="0"/>
        <v>4.956E-2</v>
      </c>
      <c r="I9" s="2" t="s">
        <v>80</v>
      </c>
      <c r="J9" s="3">
        <v>43831</v>
      </c>
      <c r="K9" s="2" t="s">
        <v>80</v>
      </c>
      <c r="L9" s="3">
        <v>43647</v>
      </c>
      <c r="M9" s="4">
        <v>1000</v>
      </c>
      <c r="N9" s="2" t="s">
        <v>21</v>
      </c>
      <c r="O9" s="2" t="s">
        <v>26</v>
      </c>
      <c r="P9" s="4">
        <v>1000</v>
      </c>
      <c r="Q9" s="2" t="s">
        <v>49</v>
      </c>
      <c r="R9" s="2" t="s">
        <v>80</v>
      </c>
      <c r="S9" s="2" t="s">
        <v>80</v>
      </c>
      <c r="T9" s="4">
        <v>1000</v>
      </c>
      <c r="U9" s="2" t="s">
        <v>21</v>
      </c>
      <c r="V9" s="2" t="s">
        <v>26</v>
      </c>
      <c r="W9" s="2" t="s">
        <v>82</v>
      </c>
      <c r="X9" s="5"/>
    </row>
    <row r="10" spans="1:24" x14ac:dyDescent="0.25">
      <c r="A10" s="2" t="s">
        <v>83</v>
      </c>
      <c r="B10" s="2" t="s">
        <v>84</v>
      </c>
      <c r="C10" s="2" t="s">
        <v>43</v>
      </c>
      <c r="D10" s="2" t="s">
        <v>21</v>
      </c>
      <c r="E10" s="2" t="s">
        <v>85</v>
      </c>
      <c r="F10" s="2" t="s">
        <v>86</v>
      </c>
      <c r="G10" s="2" t="s">
        <v>86</v>
      </c>
      <c r="H10" s="10">
        <f t="shared" si="0"/>
        <v>0.16</v>
      </c>
      <c r="I10" s="2" t="s">
        <v>86</v>
      </c>
      <c r="J10" s="3">
        <v>43831</v>
      </c>
      <c r="K10" s="2" t="s">
        <v>86</v>
      </c>
      <c r="L10" s="3">
        <v>43647</v>
      </c>
      <c r="M10" s="4">
        <v>1000</v>
      </c>
      <c r="N10" s="2" t="s">
        <v>21</v>
      </c>
      <c r="O10" s="2" t="s">
        <v>26</v>
      </c>
      <c r="P10" s="4">
        <v>1000</v>
      </c>
      <c r="Q10" s="2" t="s">
        <v>49</v>
      </c>
      <c r="R10" s="2" t="s">
        <v>86</v>
      </c>
      <c r="S10" s="2" t="s">
        <v>86</v>
      </c>
      <c r="T10" s="4">
        <v>1000</v>
      </c>
      <c r="U10" s="2" t="s">
        <v>21</v>
      </c>
      <c r="V10" s="2" t="s">
        <v>26</v>
      </c>
      <c r="W10" s="2" t="s">
        <v>87</v>
      </c>
      <c r="X10" s="5"/>
    </row>
    <row r="11" spans="1:24" x14ac:dyDescent="0.25">
      <c r="A11" s="2" t="s">
        <v>88</v>
      </c>
      <c r="B11" s="2" t="s">
        <v>89</v>
      </c>
      <c r="C11" s="2" t="s">
        <v>43</v>
      </c>
      <c r="D11" s="2" t="s">
        <v>21</v>
      </c>
      <c r="E11" s="2" t="s">
        <v>61</v>
      </c>
      <c r="F11" s="2" t="s">
        <v>90</v>
      </c>
      <c r="G11" s="2" t="s">
        <v>90</v>
      </c>
      <c r="H11" s="10">
        <f t="shared" si="0"/>
        <v>0.77415999999999996</v>
      </c>
      <c r="I11" s="2" t="s">
        <v>91</v>
      </c>
      <c r="J11" s="3">
        <v>43831</v>
      </c>
      <c r="K11" s="2" t="s">
        <v>92</v>
      </c>
      <c r="L11" s="3"/>
      <c r="M11" s="4">
        <v>1000</v>
      </c>
      <c r="N11" s="2" t="s">
        <v>21</v>
      </c>
      <c r="O11" s="2" t="s">
        <v>26</v>
      </c>
      <c r="P11" s="4">
        <v>1000</v>
      </c>
      <c r="Q11" s="2" t="s">
        <v>49</v>
      </c>
      <c r="R11" s="2" t="s">
        <v>93</v>
      </c>
      <c r="S11" s="2" t="s">
        <v>93</v>
      </c>
      <c r="T11" s="4">
        <v>1000</v>
      </c>
      <c r="U11" s="2" t="s">
        <v>21</v>
      </c>
      <c r="V11" s="2" t="s">
        <v>67</v>
      </c>
      <c r="W11" s="2" t="s">
        <v>94</v>
      </c>
      <c r="X11" s="5"/>
    </row>
    <row r="12" spans="1:24" x14ac:dyDescent="0.25">
      <c r="A12" s="2" t="s">
        <v>95</v>
      </c>
      <c r="B12" s="2" t="s">
        <v>96</v>
      </c>
      <c r="C12" s="2" t="s">
        <v>43</v>
      </c>
      <c r="D12" s="2" t="s">
        <v>21</v>
      </c>
      <c r="E12" s="2" t="s">
        <v>22</v>
      </c>
      <c r="F12" s="2" t="s">
        <v>97</v>
      </c>
      <c r="G12" s="2" t="s">
        <v>98</v>
      </c>
      <c r="H12" s="10">
        <f t="shared" si="0"/>
        <v>0.96799999999999997</v>
      </c>
      <c r="I12" s="2" t="s">
        <v>99</v>
      </c>
      <c r="J12" s="3">
        <v>43831</v>
      </c>
      <c r="K12" s="2" t="s">
        <v>99</v>
      </c>
      <c r="L12" s="3">
        <v>43647</v>
      </c>
      <c r="M12" s="4">
        <v>1000</v>
      </c>
      <c r="N12" s="2" t="s">
        <v>21</v>
      </c>
      <c r="O12" s="2" t="s">
        <v>26</v>
      </c>
      <c r="P12" s="4">
        <v>1000</v>
      </c>
      <c r="Q12" s="2" t="s">
        <v>49</v>
      </c>
      <c r="R12" s="2" t="s">
        <v>99</v>
      </c>
      <c r="S12" s="2" t="s">
        <v>99</v>
      </c>
      <c r="T12" s="4">
        <v>1000</v>
      </c>
      <c r="U12" s="2" t="s">
        <v>21</v>
      </c>
      <c r="V12" s="2" t="s">
        <v>26</v>
      </c>
      <c r="W12" s="2" t="s">
        <v>37</v>
      </c>
      <c r="X12" s="5"/>
    </row>
    <row r="13" spans="1:24" x14ac:dyDescent="0.25">
      <c r="A13" s="2" t="s">
        <v>100</v>
      </c>
      <c r="B13" s="2" t="s">
        <v>101</v>
      </c>
      <c r="C13" s="2" t="s">
        <v>43</v>
      </c>
      <c r="D13" s="2" t="s">
        <v>21</v>
      </c>
      <c r="E13" s="2" t="s">
        <v>61</v>
      </c>
      <c r="F13" s="2" t="s">
        <v>102</v>
      </c>
      <c r="G13" s="2" t="s">
        <v>102</v>
      </c>
      <c r="H13" s="10">
        <f t="shared" si="0"/>
        <v>2.4199999999999999E-2</v>
      </c>
      <c r="I13" s="2" t="s">
        <v>102</v>
      </c>
      <c r="J13" s="3">
        <v>43831</v>
      </c>
      <c r="K13" s="2" t="s">
        <v>102</v>
      </c>
      <c r="L13" s="3">
        <v>43647</v>
      </c>
      <c r="M13" s="4">
        <v>1000</v>
      </c>
      <c r="N13" s="2" t="s">
        <v>21</v>
      </c>
      <c r="O13" s="2" t="s">
        <v>26</v>
      </c>
      <c r="P13" s="4">
        <v>1000</v>
      </c>
      <c r="Q13" s="2" t="s">
        <v>49</v>
      </c>
      <c r="R13" s="2" t="s">
        <v>103</v>
      </c>
      <c r="S13" s="2" t="s">
        <v>103</v>
      </c>
      <c r="T13" s="4">
        <v>1000</v>
      </c>
      <c r="U13" s="2" t="s">
        <v>21</v>
      </c>
      <c r="V13" s="2" t="s">
        <v>26</v>
      </c>
      <c r="W13" s="2" t="s">
        <v>104</v>
      </c>
      <c r="X13" s="5"/>
    </row>
    <row r="14" spans="1:24" x14ac:dyDescent="0.25">
      <c r="A14" s="2" t="s">
        <v>105</v>
      </c>
      <c r="B14" s="2" t="s">
        <v>106</v>
      </c>
      <c r="C14" s="2" t="s">
        <v>20</v>
      </c>
      <c r="D14" s="2" t="s">
        <v>21</v>
      </c>
      <c r="E14" s="2" t="s">
        <v>22</v>
      </c>
      <c r="F14" s="2" t="s">
        <v>107</v>
      </c>
      <c r="G14" s="2" t="s">
        <v>108</v>
      </c>
      <c r="H14" s="10">
        <f t="shared" si="0"/>
        <v>8.652E-2</v>
      </c>
      <c r="I14" s="2" t="s">
        <v>109</v>
      </c>
      <c r="J14" s="3">
        <v>43831</v>
      </c>
      <c r="K14" s="2" t="s">
        <v>110</v>
      </c>
      <c r="L14" s="3">
        <v>43647</v>
      </c>
      <c r="M14" s="4">
        <v>1000</v>
      </c>
      <c r="N14" s="2" t="s">
        <v>21</v>
      </c>
      <c r="O14" s="2" t="s">
        <v>26</v>
      </c>
      <c r="P14" s="4">
        <v>1000</v>
      </c>
      <c r="Q14" s="2" t="s">
        <v>49</v>
      </c>
      <c r="R14" s="2" t="s">
        <v>111</v>
      </c>
      <c r="S14" s="2" t="s">
        <v>111</v>
      </c>
      <c r="T14" s="4">
        <v>1000</v>
      </c>
      <c r="U14" s="2" t="s">
        <v>21</v>
      </c>
      <c r="V14" s="2" t="s">
        <v>51</v>
      </c>
      <c r="W14" s="2" t="s">
        <v>52</v>
      </c>
      <c r="X14" s="5"/>
    </row>
    <row r="15" spans="1:24" x14ac:dyDescent="0.25">
      <c r="A15" s="2" t="s">
        <v>112</v>
      </c>
      <c r="B15" s="2" t="s">
        <v>113</v>
      </c>
      <c r="C15" s="2" t="s">
        <v>43</v>
      </c>
      <c r="D15" s="2" t="s">
        <v>21</v>
      </c>
      <c r="E15" s="2" t="s">
        <v>22</v>
      </c>
      <c r="F15" s="2" t="s">
        <v>114</v>
      </c>
      <c r="G15" s="2" t="s">
        <v>115</v>
      </c>
      <c r="H15" s="10">
        <f t="shared" si="0"/>
        <v>3.007E-2</v>
      </c>
      <c r="I15" s="2" t="s">
        <v>116</v>
      </c>
      <c r="J15" s="3">
        <v>43831</v>
      </c>
      <c r="K15" s="2" t="s">
        <v>117</v>
      </c>
      <c r="L15" s="3">
        <v>43647</v>
      </c>
      <c r="M15" s="4">
        <v>1000</v>
      </c>
      <c r="N15" s="2" t="s">
        <v>21</v>
      </c>
      <c r="O15" s="2" t="s">
        <v>26</v>
      </c>
      <c r="P15" s="4">
        <v>1000</v>
      </c>
      <c r="Q15" s="2" t="s">
        <v>27</v>
      </c>
      <c r="R15" s="2" t="s">
        <v>116</v>
      </c>
      <c r="S15" s="2" t="s">
        <v>116</v>
      </c>
      <c r="T15" s="4">
        <v>1000</v>
      </c>
      <c r="U15" s="2" t="s">
        <v>21</v>
      </c>
      <c r="V15" s="2" t="s">
        <v>26</v>
      </c>
      <c r="W15" s="2" t="s">
        <v>37</v>
      </c>
      <c r="X15" s="5"/>
    </row>
    <row r="16" spans="1:24" x14ac:dyDescent="0.25">
      <c r="A16" s="2" t="s">
        <v>118</v>
      </c>
      <c r="B16" s="2" t="s">
        <v>119</v>
      </c>
      <c r="C16" s="2" t="s">
        <v>20</v>
      </c>
      <c r="D16" s="2" t="s">
        <v>21</v>
      </c>
      <c r="E16" s="2" t="s">
        <v>22</v>
      </c>
      <c r="F16" s="2" t="s">
        <v>120</v>
      </c>
      <c r="G16" s="2" t="s">
        <v>121</v>
      </c>
      <c r="H16" s="10">
        <f t="shared" si="0"/>
        <v>4.8140000000000002E-2</v>
      </c>
      <c r="I16" s="2" t="s">
        <v>122</v>
      </c>
      <c r="J16" s="3">
        <v>43831</v>
      </c>
      <c r="K16" s="2" t="s">
        <v>103</v>
      </c>
      <c r="L16" s="3">
        <v>43647</v>
      </c>
      <c r="M16" s="4">
        <v>1000</v>
      </c>
      <c r="N16" s="2" t="s">
        <v>21</v>
      </c>
      <c r="O16" s="2" t="s">
        <v>26</v>
      </c>
      <c r="P16" s="4">
        <v>1000</v>
      </c>
      <c r="Q16" s="2" t="s">
        <v>49</v>
      </c>
      <c r="R16" s="2" t="s">
        <v>123</v>
      </c>
      <c r="S16" s="2" t="s">
        <v>123</v>
      </c>
      <c r="T16" s="4">
        <v>1000</v>
      </c>
      <c r="U16" s="2" t="s">
        <v>21</v>
      </c>
      <c r="V16" s="2" t="s">
        <v>51</v>
      </c>
      <c r="W16" s="2" t="s">
        <v>52</v>
      </c>
      <c r="X16" s="5"/>
    </row>
    <row r="17" spans="1:24" x14ac:dyDescent="0.25">
      <c r="A17" s="2" t="s">
        <v>118</v>
      </c>
      <c r="B17" s="2" t="s">
        <v>119</v>
      </c>
      <c r="C17" s="2" t="s">
        <v>38</v>
      </c>
      <c r="D17" s="2" t="s">
        <v>21</v>
      </c>
      <c r="E17" s="2" t="s">
        <v>22</v>
      </c>
      <c r="F17" s="2" t="s">
        <v>120</v>
      </c>
      <c r="G17" s="2" t="s">
        <v>121</v>
      </c>
      <c r="H17" s="10">
        <f t="shared" si="0"/>
        <v>0</v>
      </c>
      <c r="I17" s="2" t="s">
        <v>122</v>
      </c>
      <c r="J17" s="3">
        <v>43831</v>
      </c>
      <c r="K17" s="2" t="s">
        <v>103</v>
      </c>
      <c r="L17" s="3">
        <v>43647</v>
      </c>
      <c r="M17" s="4">
        <v>1000</v>
      </c>
      <c r="N17" s="2" t="s">
        <v>21</v>
      </c>
      <c r="O17" s="2" t="s">
        <v>26</v>
      </c>
      <c r="P17" s="4">
        <v>1000</v>
      </c>
      <c r="Q17" s="2" t="s">
        <v>49</v>
      </c>
      <c r="R17" s="2" t="s">
        <v>102</v>
      </c>
      <c r="S17" s="2" t="s">
        <v>102</v>
      </c>
      <c r="T17" s="4">
        <v>1000</v>
      </c>
      <c r="U17" s="2" t="s">
        <v>21</v>
      </c>
      <c r="V17" s="2" t="s">
        <v>26</v>
      </c>
      <c r="W17" s="2" t="s">
        <v>37</v>
      </c>
      <c r="X17" s="5"/>
    </row>
    <row r="18" spans="1:24" x14ac:dyDescent="0.25">
      <c r="A18" s="2" t="s">
        <v>124</v>
      </c>
      <c r="B18" s="2" t="s">
        <v>125</v>
      </c>
      <c r="C18" s="2" t="s">
        <v>79</v>
      </c>
      <c r="D18" s="2" t="s">
        <v>21</v>
      </c>
      <c r="E18" s="2" t="s">
        <v>22</v>
      </c>
      <c r="F18" s="2" t="s">
        <v>58</v>
      </c>
      <c r="G18" s="2" t="s">
        <v>126</v>
      </c>
      <c r="H18" s="10">
        <f t="shared" si="0"/>
        <v>7.3500000000000006E-3</v>
      </c>
      <c r="I18" s="2" t="s">
        <v>127</v>
      </c>
      <c r="J18" s="3">
        <v>43831</v>
      </c>
      <c r="K18" s="2" t="s">
        <v>127</v>
      </c>
      <c r="L18" s="3">
        <v>43647</v>
      </c>
      <c r="M18" s="4">
        <v>1000</v>
      </c>
      <c r="N18" s="2" t="s">
        <v>21</v>
      </c>
      <c r="O18" s="2" t="s">
        <v>26</v>
      </c>
      <c r="P18" s="4">
        <v>1000</v>
      </c>
      <c r="Q18" s="2" t="s">
        <v>27</v>
      </c>
      <c r="R18" s="2" t="s">
        <v>128</v>
      </c>
      <c r="S18" s="2" t="s">
        <v>128</v>
      </c>
      <c r="T18" s="4">
        <v>1000</v>
      </c>
      <c r="U18" s="2" t="s">
        <v>21</v>
      </c>
      <c r="V18" s="2" t="s">
        <v>26</v>
      </c>
      <c r="W18" s="2" t="s">
        <v>37</v>
      </c>
      <c r="X18" s="5"/>
    </row>
    <row r="19" spans="1:24" x14ac:dyDescent="0.25">
      <c r="A19" s="2" t="s">
        <v>129</v>
      </c>
      <c r="B19" s="2" t="s">
        <v>130</v>
      </c>
      <c r="C19" s="2" t="s">
        <v>79</v>
      </c>
      <c r="D19" s="2" t="s">
        <v>21</v>
      </c>
      <c r="E19" s="2" t="s">
        <v>22</v>
      </c>
      <c r="F19" s="2" t="s">
        <v>131</v>
      </c>
      <c r="G19" s="2" t="s">
        <v>126</v>
      </c>
      <c r="H19" s="10">
        <f t="shared" si="0"/>
        <v>7.3500000000000006E-3</v>
      </c>
      <c r="I19" s="2" t="s">
        <v>127</v>
      </c>
      <c r="J19" s="3">
        <v>43831</v>
      </c>
      <c r="K19" s="2" t="s">
        <v>127</v>
      </c>
      <c r="L19" s="3">
        <v>43647</v>
      </c>
      <c r="M19" s="4">
        <v>1000</v>
      </c>
      <c r="N19" s="2" t="s">
        <v>21</v>
      </c>
      <c r="O19" s="2" t="s">
        <v>26</v>
      </c>
      <c r="P19" s="4">
        <v>1000</v>
      </c>
      <c r="Q19" s="2" t="s">
        <v>27</v>
      </c>
      <c r="R19" s="2" t="s">
        <v>128</v>
      </c>
      <c r="S19" s="2" t="s">
        <v>128</v>
      </c>
      <c r="T19" s="4">
        <v>1000</v>
      </c>
      <c r="U19" s="2" t="s">
        <v>21</v>
      </c>
      <c r="V19" s="2" t="s">
        <v>26</v>
      </c>
      <c r="W19" s="2" t="s">
        <v>37</v>
      </c>
      <c r="X19" s="5"/>
    </row>
    <row r="20" spans="1:24" x14ac:dyDescent="0.25">
      <c r="A20" s="2" t="s">
        <v>132</v>
      </c>
      <c r="B20" s="2" t="s">
        <v>133</v>
      </c>
      <c r="C20" s="2" t="s">
        <v>134</v>
      </c>
      <c r="D20" s="2" t="s">
        <v>21</v>
      </c>
      <c r="E20" s="2" t="s">
        <v>22</v>
      </c>
      <c r="F20" s="2" t="s">
        <v>131</v>
      </c>
      <c r="G20" s="2" t="s">
        <v>135</v>
      </c>
      <c r="H20" s="10">
        <f t="shared" si="0"/>
        <v>1.6500000000000001E-2</v>
      </c>
      <c r="I20" s="2" t="s">
        <v>136</v>
      </c>
      <c r="J20" s="3">
        <v>43831</v>
      </c>
      <c r="K20" s="2" t="s">
        <v>131</v>
      </c>
      <c r="L20" s="3">
        <v>43647</v>
      </c>
      <c r="M20" s="4">
        <v>1000</v>
      </c>
      <c r="N20" s="2" t="s">
        <v>21</v>
      </c>
      <c r="O20" s="2" t="s">
        <v>26</v>
      </c>
      <c r="P20" s="4">
        <v>1000</v>
      </c>
      <c r="Q20" s="2" t="s">
        <v>27</v>
      </c>
      <c r="R20" s="2" t="s">
        <v>137</v>
      </c>
      <c r="S20" s="2" t="s">
        <v>137</v>
      </c>
      <c r="T20" s="4">
        <v>1000</v>
      </c>
      <c r="U20" s="2" t="s">
        <v>21</v>
      </c>
      <c r="V20" s="2" t="s">
        <v>26</v>
      </c>
      <c r="W20" s="2" t="s">
        <v>37</v>
      </c>
      <c r="X20" s="5"/>
    </row>
    <row r="21" spans="1:24" x14ac:dyDescent="0.25">
      <c r="A21" s="2" t="s">
        <v>132</v>
      </c>
      <c r="B21" s="2" t="s">
        <v>133</v>
      </c>
      <c r="C21" s="2" t="s">
        <v>38</v>
      </c>
      <c r="D21" s="2" t="s">
        <v>21</v>
      </c>
      <c r="E21" s="2" t="s">
        <v>22</v>
      </c>
      <c r="F21" s="2" t="s">
        <v>131</v>
      </c>
      <c r="G21" s="2" t="s">
        <v>135</v>
      </c>
      <c r="H21" s="10">
        <f t="shared" si="0"/>
        <v>0</v>
      </c>
      <c r="I21" s="2" t="s">
        <v>136</v>
      </c>
      <c r="J21" s="3">
        <v>43831</v>
      </c>
      <c r="K21" s="2" t="s">
        <v>131</v>
      </c>
      <c r="L21" s="3">
        <v>43647</v>
      </c>
      <c r="M21" s="4">
        <v>1000</v>
      </c>
      <c r="N21" s="2" t="s">
        <v>21</v>
      </c>
      <c r="O21" s="2" t="s">
        <v>26</v>
      </c>
      <c r="P21" s="4">
        <v>1000</v>
      </c>
      <c r="Q21" s="2" t="s">
        <v>27</v>
      </c>
      <c r="R21" s="2" t="s">
        <v>135</v>
      </c>
      <c r="S21" s="2" t="s">
        <v>135</v>
      </c>
      <c r="T21" s="4">
        <v>1000</v>
      </c>
      <c r="U21" s="2" t="s">
        <v>21</v>
      </c>
      <c r="V21" s="2" t="s">
        <v>26</v>
      </c>
      <c r="W21" s="2" t="s">
        <v>40</v>
      </c>
      <c r="X21" s="5"/>
    </row>
    <row r="22" spans="1:24" x14ac:dyDescent="0.25">
      <c r="A22" s="2" t="s">
        <v>138</v>
      </c>
      <c r="B22" s="2" t="s">
        <v>139</v>
      </c>
      <c r="C22" s="2" t="s">
        <v>140</v>
      </c>
      <c r="D22" s="2" t="s">
        <v>21</v>
      </c>
      <c r="E22" s="2" t="s">
        <v>22</v>
      </c>
      <c r="F22" s="2" t="s">
        <v>141</v>
      </c>
      <c r="G22" s="2" t="s">
        <v>142</v>
      </c>
      <c r="H22" s="10">
        <f t="shared" si="0"/>
        <v>1.806E-2</v>
      </c>
      <c r="I22" s="2" t="s">
        <v>143</v>
      </c>
      <c r="J22" s="3">
        <v>43831</v>
      </c>
      <c r="K22" s="2" t="s">
        <v>141</v>
      </c>
      <c r="L22" s="3">
        <v>43647</v>
      </c>
      <c r="M22" s="4">
        <v>1000</v>
      </c>
      <c r="N22" s="2" t="s">
        <v>21</v>
      </c>
      <c r="O22" s="2" t="s">
        <v>26</v>
      </c>
      <c r="P22" s="4">
        <v>1000</v>
      </c>
      <c r="Q22" s="2" t="s">
        <v>49</v>
      </c>
      <c r="R22" s="2" t="s">
        <v>144</v>
      </c>
      <c r="S22" s="2" t="s">
        <v>144</v>
      </c>
      <c r="T22" s="4">
        <v>1000</v>
      </c>
      <c r="U22" s="2" t="s">
        <v>21</v>
      </c>
      <c r="V22" s="2" t="s">
        <v>51</v>
      </c>
      <c r="W22" s="2" t="s">
        <v>52</v>
      </c>
      <c r="X22" s="5"/>
    </row>
    <row r="23" spans="1:24" x14ac:dyDescent="0.25">
      <c r="A23" s="2" t="s">
        <v>138</v>
      </c>
      <c r="B23" s="2" t="s">
        <v>139</v>
      </c>
      <c r="C23" s="2" t="s">
        <v>38</v>
      </c>
      <c r="D23" s="2" t="s">
        <v>21</v>
      </c>
      <c r="E23" s="2" t="s">
        <v>22</v>
      </c>
      <c r="F23" s="2" t="s">
        <v>141</v>
      </c>
      <c r="G23" s="2" t="s">
        <v>142</v>
      </c>
      <c r="H23" s="10">
        <f t="shared" si="0"/>
        <v>0</v>
      </c>
      <c r="I23" s="2" t="s">
        <v>143</v>
      </c>
      <c r="J23" s="3">
        <v>43831</v>
      </c>
      <c r="K23" s="2" t="s">
        <v>141</v>
      </c>
      <c r="L23" s="3">
        <v>43647</v>
      </c>
      <c r="M23" s="4">
        <v>1000</v>
      </c>
      <c r="N23" s="2" t="s">
        <v>21</v>
      </c>
      <c r="O23" s="2" t="s">
        <v>26</v>
      </c>
      <c r="P23" s="4">
        <v>1000</v>
      </c>
      <c r="Q23" s="2" t="s">
        <v>49</v>
      </c>
      <c r="R23" s="2" t="s">
        <v>127</v>
      </c>
      <c r="S23" s="2" t="s">
        <v>127</v>
      </c>
      <c r="T23" s="4">
        <v>1000</v>
      </c>
      <c r="U23" s="2" t="s">
        <v>21</v>
      </c>
      <c r="V23" s="2" t="s">
        <v>26</v>
      </c>
      <c r="W23" s="2" t="s">
        <v>37</v>
      </c>
      <c r="X23" s="5"/>
    </row>
    <row r="24" spans="1:24" x14ac:dyDescent="0.25">
      <c r="A24" s="2" t="s">
        <v>145</v>
      </c>
      <c r="B24" s="2" t="s">
        <v>146</v>
      </c>
      <c r="C24" s="2" t="s">
        <v>43</v>
      </c>
      <c r="D24" s="2" t="s">
        <v>21</v>
      </c>
      <c r="E24" s="2" t="s">
        <v>22</v>
      </c>
      <c r="F24" s="2" t="s">
        <v>147</v>
      </c>
      <c r="G24" s="2" t="s">
        <v>148</v>
      </c>
      <c r="H24" s="10">
        <f t="shared" si="0"/>
        <v>3.0500000000000002E-3</v>
      </c>
      <c r="I24" s="2" t="s">
        <v>137</v>
      </c>
      <c r="J24" s="3">
        <v>43831</v>
      </c>
      <c r="K24" s="2" t="s">
        <v>137</v>
      </c>
      <c r="L24" s="3">
        <v>43647</v>
      </c>
      <c r="M24" s="4">
        <v>1000</v>
      </c>
      <c r="N24" s="2" t="s">
        <v>21</v>
      </c>
      <c r="O24" s="2" t="s">
        <v>26</v>
      </c>
      <c r="P24" s="4">
        <v>1000</v>
      </c>
      <c r="Q24" s="2" t="s">
        <v>49</v>
      </c>
      <c r="R24" s="2" t="s">
        <v>149</v>
      </c>
      <c r="S24" s="2" t="s">
        <v>149</v>
      </c>
      <c r="T24" s="4">
        <v>1000</v>
      </c>
      <c r="U24" s="2" t="s">
        <v>21</v>
      </c>
      <c r="V24" s="2" t="s">
        <v>26</v>
      </c>
      <c r="W24" s="2" t="s">
        <v>37</v>
      </c>
      <c r="X24" s="5"/>
    </row>
    <row r="25" spans="1:24" x14ac:dyDescent="0.25">
      <c r="A25" s="2" t="s">
        <v>150</v>
      </c>
      <c r="B25" s="2" t="s">
        <v>151</v>
      </c>
      <c r="C25" s="2" t="s">
        <v>20</v>
      </c>
      <c r="D25" s="2" t="s">
        <v>21</v>
      </c>
      <c r="E25" s="2" t="s">
        <v>22</v>
      </c>
      <c r="F25" s="2" t="s">
        <v>152</v>
      </c>
      <c r="G25" s="2" t="s">
        <v>153</v>
      </c>
      <c r="H25" s="10">
        <f t="shared" si="0"/>
        <v>5.9199999999999999E-3</v>
      </c>
      <c r="I25" s="2" t="s">
        <v>127</v>
      </c>
      <c r="J25" s="3">
        <v>43831</v>
      </c>
      <c r="K25" s="2" t="s">
        <v>154</v>
      </c>
      <c r="L25" s="3">
        <v>43647</v>
      </c>
      <c r="M25" s="4">
        <v>1000</v>
      </c>
      <c r="N25" s="2" t="s">
        <v>21</v>
      </c>
      <c r="O25" s="2" t="s">
        <v>26</v>
      </c>
      <c r="P25" s="4">
        <v>1000</v>
      </c>
      <c r="Q25" s="2" t="s">
        <v>27</v>
      </c>
      <c r="R25" s="2" t="s">
        <v>127</v>
      </c>
      <c r="S25" s="2" t="s">
        <v>127</v>
      </c>
      <c r="T25" s="4">
        <v>1000</v>
      </c>
      <c r="U25" s="2" t="s">
        <v>21</v>
      </c>
      <c r="V25" s="2" t="s">
        <v>26</v>
      </c>
      <c r="W25" s="2" t="s">
        <v>37</v>
      </c>
      <c r="X25" s="5"/>
    </row>
    <row r="26" spans="1:24" x14ac:dyDescent="0.25">
      <c r="A26" s="2" t="s">
        <v>155</v>
      </c>
      <c r="B26" s="2" t="s">
        <v>156</v>
      </c>
      <c r="C26" s="2" t="s">
        <v>43</v>
      </c>
      <c r="D26" s="2" t="s">
        <v>21</v>
      </c>
      <c r="E26" s="2" t="s">
        <v>22</v>
      </c>
      <c r="F26" s="2" t="s">
        <v>34</v>
      </c>
      <c r="G26" s="2" t="s">
        <v>157</v>
      </c>
      <c r="H26" s="10">
        <f t="shared" si="0"/>
        <v>4.4600000000000004E-3</v>
      </c>
      <c r="I26" s="2" t="s">
        <v>158</v>
      </c>
      <c r="J26" s="3">
        <v>43831</v>
      </c>
      <c r="K26" s="2" t="s">
        <v>34</v>
      </c>
      <c r="L26" s="3">
        <v>43647</v>
      </c>
      <c r="M26" s="4">
        <v>1000</v>
      </c>
      <c r="N26" s="2" t="s">
        <v>21</v>
      </c>
      <c r="O26" s="2" t="s">
        <v>26</v>
      </c>
      <c r="P26" s="4">
        <v>1000</v>
      </c>
      <c r="Q26" s="2" t="s">
        <v>27</v>
      </c>
      <c r="R26" s="2" t="s">
        <v>159</v>
      </c>
      <c r="S26" s="2" t="s">
        <v>159</v>
      </c>
      <c r="T26" s="4">
        <v>1000</v>
      </c>
      <c r="U26" s="2" t="s">
        <v>21</v>
      </c>
      <c r="V26" s="2" t="s">
        <v>26</v>
      </c>
      <c r="W26" s="2" t="s">
        <v>37</v>
      </c>
      <c r="X26" s="5"/>
    </row>
    <row r="27" spans="1:24" x14ac:dyDescent="0.25">
      <c r="A27" s="2" t="s">
        <v>155</v>
      </c>
      <c r="B27" s="2" t="s">
        <v>156</v>
      </c>
      <c r="C27" s="2" t="s">
        <v>38</v>
      </c>
      <c r="D27" s="2" t="s">
        <v>21</v>
      </c>
      <c r="E27" s="2" t="s">
        <v>22</v>
      </c>
      <c r="F27" s="2" t="s">
        <v>34</v>
      </c>
      <c r="G27" s="2" t="s">
        <v>157</v>
      </c>
      <c r="H27" s="10">
        <f t="shared" si="0"/>
        <v>0</v>
      </c>
      <c r="I27" s="2" t="s">
        <v>158</v>
      </c>
      <c r="J27" s="3">
        <v>43831</v>
      </c>
      <c r="K27" s="2" t="s">
        <v>34</v>
      </c>
      <c r="L27" s="3">
        <v>43647</v>
      </c>
      <c r="M27" s="4">
        <v>1000</v>
      </c>
      <c r="N27" s="2" t="s">
        <v>21</v>
      </c>
      <c r="O27" s="2" t="s">
        <v>26</v>
      </c>
      <c r="P27" s="4">
        <v>1000</v>
      </c>
      <c r="Q27" s="2" t="s">
        <v>27</v>
      </c>
      <c r="R27" s="2" t="s">
        <v>160</v>
      </c>
      <c r="S27" s="2" t="s">
        <v>160</v>
      </c>
      <c r="T27" s="4">
        <v>1000</v>
      </c>
      <c r="U27" s="2" t="s">
        <v>21</v>
      </c>
      <c r="V27" s="2" t="s">
        <v>26</v>
      </c>
      <c r="W27" s="2" t="s">
        <v>40</v>
      </c>
      <c r="X27" s="5"/>
    </row>
    <row r="28" spans="1:24" x14ac:dyDescent="0.25">
      <c r="A28" s="2" t="s">
        <v>161</v>
      </c>
      <c r="B28" s="2" t="s">
        <v>162</v>
      </c>
      <c r="C28" s="2" t="s">
        <v>43</v>
      </c>
      <c r="D28" s="2" t="s">
        <v>21</v>
      </c>
      <c r="E28" s="2" t="s">
        <v>22</v>
      </c>
      <c r="F28" s="2" t="s">
        <v>163</v>
      </c>
      <c r="G28" s="2" t="s">
        <v>164</v>
      </c>
      <c r="H28" s="10">
        <f t="shared" si="0"/>
        <v>5.8500000000000002E-3</v>
      </c>
      <c r="I28" s="2" t="s">
        <v>165</v>
      </c>
      <c r="J28" s="3">
        <v>43831</v>
      </c>
      <c r="K28" s="2" t="s">
        <v>165</v>
      </c>
      <c r="L28" s="3">
        <v>43647</v>
      </c>
      <c r="M28" s="4">
        <v>1000</v>
      </c>
      <c r="N28" s="2" t="s">
        <v>21</v>
      </c>
      <c r="O28" s="2" t="s">
        <v>26</v>
      </c>
      <c r="P28" s="4">
        <v>1000</v>
      </c>
      <c r="Q28" s="2" t="s">
        <v>49</v>
      </c>
      <c r="R28" s="2" t="s">
        <v>166</v>
      </c>
      <c r="S28" s="2" t="s">
        <v>166</v>
      </c>
      <c r="T28" s="4">
        <v>1000</v>
      </c>
      <c r="U28" s="2" t="s">
        <v>21</v>
      </c>
      <c r="V28" s="2" t="s">
        <v>26</v>
      </c>
      <c r="W28" s="2" t="s">
        <v>37</v>
      </c>
      <c r="X28" s="5"/>
    </row>
    <row r="29" spans="1:24" x14ac:dyDescent="0.25">
      <c r="A29" s="2" t="s">
        <v>167</v>
      </c>
      <c r="B29" s="2" t="s">
        <v>168</v>
      </c>
      <c r="C29" s="2" t="s">
        <v>169</v>
      </c>
      <c r="D29" s="2" t="s">
        <v>21</v>
      </c>
      <c r="E29" s="2" t="s">
        <v>22</v>
      </c>
      <c r="F29" s="2" t="s">
        <v>170</v>
      </c>
      <c r="G29" s="2" t="s">
        <v>171</v>
      </c>
      <c r="H29" s="10">
        <f t="shared" si="0"/>
        <v>0.15887999999999999</v>
      </c>
      <c r="I29" s="2" t="s">
        <v>172</v>
      </c>
      <c r="J29" s="3">
        <v>43831</v>
      </c>
      <c r="K29" s="2" t="s">
        <v>117</v>
      </c>
      <c r="L29" s="3">
        <v>43647</v>
      </c>
      <c r="M29" s="4">
        <v>1000</v>
      </c>
      <c r="N29" s="2" t="s">
        <v>21</v>
      </c>
      <c r="O29" s="2" t="s">
        <v>26</v>
      </c>
      <c r="P29" s="4">
        <v>1000</v>
      </c>
      <c r="Q29" s="2" t="s">
        <v>27</v>
      </c>
      <c r="R29" s="2" t="s">
        <v>172</v>
      </c>
      <c r="S29" s="2" t="s">
        <v>172</v>
      </c>
      <c r="T29" s="4">
        <v>1000</v>
      </c>
      <c r="U29" s="2" t="s">
        <v>21</v>
      </c>
      <c r="V29" s="2" t="s">
        <v>26</v>
      </c>
      <c r="W29" s="2" t="s">
        <v>37</v>
      </c>
      <c r="X29" s="5"/>
    </row>
    <row r="30" spans="1:24" x14ac:dyDescent="0.25">
      <c r="A30" s="2" t="s">
        <v>173</v>
      </c>
      <c r="B30" s="2" t="s">
        <v>174</v>
      </c>
      <c r="C30" s="2" t="s">
        <v>20</v>
      </c>
      <c r="D30" s="2" t="s">
        <v>21</v>
      </c>
      <c r="E30" s="2" t="s">
        <v>61</v>
      </c>
      <c r="F30" s="2" t="s">
        <v>175</v>
      </c>
      <c r="G30" s="2" t="s">
        <v>176</v>
      </c>
      <c r="H30" s="10">
        <f t="shared" si="0"/>
        <v>4.53E-2</v>
      </c>
      <c r="I30" s="2" t="s">
        <v>175</v>
      </c>
      <c r="J30" s="3">
        <v>43831</v>
      </c>
      <c r="K30" s="2" t="s">
        <v>175</v>
      </c>
      <c r="L30" s="3">
        <v>43647</v>
      </c>
      <c r="M30" s="4">
        <v>1000</v>
      </c>
      <c r="N30" s="2" t="s">
        <v>21</v>
      </c>
      <c r="O30" s="2" t="s">
        <v>26</v>
      </c>
      <c r="P30" s="4">
        <v>1000</v>
      </c>
      <c r="Q30" s="2" t="s">
        <v>27</v>
      </c>
      <c r="R30" s="2" t="s">
        <v>175</v>
      </c>
      <c r="S30" s="2" t="s">
        <v>175</v>
      </c>
      <c r="T30" s="4">
        <v>1000</v>
      </c>
      <c r="U30" s="2" t="s">
        <v>21</v>
      </c>
      <c r="V30" s="2" t="s">
        <v>26</v>
      </c>
      <c r="W30" s="2" t="s">
        <v>104</v>
      </c>
      <c r="X30" s="5"/>
    </row>
    <row r="31" spans="1:24" x14ac:dyDescent="0.25">
      <c r="A31" s="2" t="s">
        <v>177</v>
      </c>
      <c r="B31" s="2" t="s">
        <v>178</v>
      </c>
      <c r="C31" s="2" t="s">
        <v>43</v>
      </c>
      <c r="D31" s="2" t="s">
        <v>21</v>
      </c>
      <c r="E31" s="2" t="s">
        <v>61</v>
      </c>
      <c r="F31" s="2" t="s">
        <v>179</v>
      </c>
      <c r="G31" s="2" t="s">
        <v>180</v>
      </c>
      <c r="H31" s="10">
        <f t="shared" si="0"/>
        <v>0.17535000000000001</v>
      </c>
      <c r="I31" s="2" t="s">
        <v>181</v>
      </c>
      <c r="J31" s="3">
        <v>43831</v>
      </c>
      <c r="K31" s="2" t="s">
        <v>181</v>
      </c>
      <c r="L31" s="3">
        <v>43647</v>
      </c>
      <c r="M31" s="4">
        <v>1000</v>
      </c>
      <c r="N31" s="2" t="s">
        <v>21</v>
      </c>
      <c r="O31" s="2" t="s">
        <v>26</v>
      </c>
      <c r="P31" s="4">
        <v>1000</v>
      </c>
      <c r="Q31" s="2" t="s">
        <v>27</v>
      </c>
      <c r="R31" s="2" t="s">
        <v>181</v>
      </c>
      <c r="S31" s="2" t="s">
        <v>181</v>
      </c>
      <c r="T31" s="4">
        <v>1000</v>
      </c>
      <c r="U31" s="2" t="s">
        <v>21</v>
      </c>
      <c r="V31" s="2" t="s">
        <v>26</v>
      </c>
      <c r="W31" s="2" t="s">
        <v>37</v>
      </c>
      <c r="X31" s="5"/>
    </row>
    <row r="32" spans="1:24" x14ac:dyDescent="0.25">
      <c r="A32" s="2" t="s">
        <v>182</v>
      </c>
      <c r="B32" s="2" t="s">
        <v>183</v>
      </c>
      <c r="C32" s="2" t="s">
        <v>43</v>
      </c>
      <c r="D32" s="2" t="s">
        <v>21</v>
      </c>
      <c r="E32" s="2" t="s">
        <v>22</v>
      </c>
      <c r="F32" s="2" t="s">
        <v>184</v>
      </c>
      <c r="G32" s="2" t="s">
        <v>185</v>
      </c>
      <c r="H32" s="10">
        <f t="shared" si="0"/>
        <v>5.1500000000000001E-3</v>
      </c>
      <c r="I32" s="2" t="s">
        <v>186</v>
      </c>
      <c r="J32" s="3">
        <v>43831</v>
      </c>
      <c r="K32" s="2" t="s">
        <v>186</v>
      </c>
      <c r="L32" s="3">
        <v>43647</v>
      </c>
      <c r="M32" s="4">
        <v>1000</v>
      </c>
      <c r="N32" s="2" t="s">
        <v>21</v>
      </c>
      <c r="O32" s="2" t="s">
        <v>26</v>
      </c>
      <c r="P32" s="4">
        <v>1000</v>
      </c>
      <c r="Q32" s="2" t="s">
        <v>27</v>
      </c>
      <c r="R32" s="2" t="s">
        <v>187</v>
      </c>
      <c r="S32" s="2" t="s">
        <v>187</v>
      </c>
      <c r="T32" s="4">
        <v>1000</v>
      </c>
      <c r="U32" s="2" t="s">
        <v>21</v>
      </c>
      <c r="V32" s="2" t="s">
        <v>26</v>
      </c>
      <c r="W32" s="2" t="s">
        <v>28</v>
      </c>
      <c r="X32" s="5"/>
    </row>
    <row r="33" spans="1:24" x14ac:dyDescent="0.25">
      <c r="A33" s="2" t="s">
        <v>188</v>
      </c>
      <c r="B33" s="2" t="s">
        <v>189</v>
      </c>
      <c r="C33" s="2" t="s">
        <v>43</v>
      </c>
      <c r="D33" s="2" t="s">
        <v>21</v>
      </c>
      <c r="E33" s="2" t="s">
        <v>61</v>
      </c>
      <c r="F33" s="2" t="s">
        <v>190</v>
      </c>
      <c r="G33" s="2" t="s">
        <v>191</v>
      </c>
      <c r="H33" s="10">
        <f t="shared" si="0"/>
        <v>8.9300000000000004E-3</v>
      </c>
      <c r="I33" s="2" t="s">
        <v>192</v>
      </c>
      <c r="J33" s="3">
        <v>43831</v>
      </c>
      <c r="K33" s="2" t="s">
        <v>190</v>
      </c>
      <c r="L33" s="3">
        <v>43647</v>
      </c>
      <c r="M33" s="4">
        <v>1000</v>
      </c>
      <c r="N33" s="2" t="s">
        <v>21</v>
      </c>
      <c r="O33" s="2" t="s">
        <v>26</v>
      </c>
      <c r="P33" s="4">
        <v>1000</v>
      </c>
      <c r="Q33" s="2" t="s">
        <v>27</v>
      </c>
      <c r="R33" s="2" t="s">
        <v>192</v>
      </c>
      <c r="S33" s="2" t="s">
        <v>192</v>
      </c>
      <c r="T33" s="4">
        <v>1000</v>
      </c>
      <c r="U33" s="2" t="s">
        <v>21</v>
      </c>
      <c r="V33" s="2" t="s">
        <v>26</v>
      </c>
      <c r="W33" s="2" t="s">
        <v>28</v>
      </c>
      <c r="X33" s="5"/>
    </row>
    <row r="34" spans="1:24" x14ac:dyDescent="0.25">
      <c r="A34" s="2" t="s">
        <v>193</v>
      </c>
      <c r="B34" s="2" t="s">
        <v>194</v>
      </c>
      <c r="C34" s="2" t="s">
        <v>20</v>
      </c>
      <c r="D34" s="2" t="s">
        <v>21</v>
      </c>
      <c r="E34" s="2" t="s">
        <v>22</v>
      </c>
      <c r="F34" s="2" t="s">
        <v>195</v>
      </c>
      <c r="G34" s="2" t="s">
        <v>196</v>
      </c>
      <c r="H34" s="10">
        <f t="shared" si="0"/>
        <v>1.4279999999999999E-2</v>
      </c>
      <c r="I34" s="2" t="s">
        <v>197</v>
      </c>
      <c r="J34" s="3">
        <v>43831</v>
      </c>
      <c r="K34" s="2" t="s">
        <v>198</v>
      </c>
      <c r="L34" s="3">
        <v>43647</v>
      </c>
      <c r="M34" s="4">
        <v>1000</v>
      </c>
      <c r="N34" s="2" t="s">
        <v>21</v>
      </c>
      <c r="O34" s="2" t="s">
        <v>26</v>
      </c>
      <c r="P34" s="4">
        <v>1000</v>
      </c>
      <c r="Q34" s="2" t="s">
        <v>27</v>
      </c>
      <c r="R34" s="2" t="s">
        <v>197</v>
      </c>
      <c r="S34" s="2" t="s">
        <v>197</v>
      </c>
      <c r="T34" s="4">
        <v>1000</v>
      </c>
      <c r="U34" s="2" t="s">
        <v>21</v>
      </c>
      <c r="V34" s="2" t="s">
        <v>26</v>
      </c>
      <c r="W34" s="2" t="s">
        <v>28</v>
      </c>
      <c r="X34" s="5"/>
    </row>
    <row r="35" spans="1:24" x14ac:dyDescent="0.25">
      <c r="A35" s="2" t="s">
        <v>199</v>
      </c>
      <c r="B35" s="2" t="s">
        <v>200</v>
      </c>
      <c r="C35" s="2" t="s">
        <v>201</v>
      </c>
      <c r="D35" s="2" t="s">
        <v>21</v>
      </c>
      <c r="E35" s="2" t="s">
        <v>22</v>
      </c>
      <c r="F35" s="2" t="s">
        <v>202</v>
      </c>
      <c r="G35" s="2" t="s">
        <v>203</v>
      </c>
      <c r="H35" s="10">
        <f t="shared" si="0"/>
        <v>5.6353500000000008E-3</v>
      </c>
      <c r="I35" s="2" t="s">
        <v>204</v>
      </c>
      <c r="J35" s="3">
        <v>43831</v>
      </c>
      <c r="K35" s="2" t="s">
        <v>204</v>
      </c>
      <c r="L35" s="3">
        <v>43647</v>
      </c>
      <c r="M35" s="4">
        <v>1000</v>
      </c>
      <c r="N35" s="2" t="s">
        <v>21</v>
      </c>
      <c r="O35" s="2" t="s">
        <v>26</v>
      </c>
      <c r="P35" s="4">
        <v>1000</v>
      </c>
      <c r="Q35" s="2" t="s">
        <v>49</v>
      </c>
      <c r="R35" s="2" t="s">
        <v>204</v>
      </c>
      <c r="S35" s="2" t="s">
        <v>204</v>
      </c>
      <c r="T35" s="4">
        <v>1000</v>
      </c>
      <c r="U35" s="2" t="s">
        <v>21</v>
      </c>
      <c r="V35" s="2" t="s">
        <v>26</v>
      </c>
      <c r="W35" s="2" t="s">
        <v>205</v>
      </c>
      <c r="X35" s="5"/>
    </row>
    <row r="36" spans="1:24" x14ac:dyDescent="0.25">
      <c r="A36" s="2" t="s">
        <v>206</v>
      </c>
      <c r="B36" s="2" t="s">
        <v>207</v>
      </c>
      <c r="C36" s="2" t="s">
        <v>201</v>
      </c>
      <c r="D36" s="2" t="s">
        <v>21</v>
      </c>
      <c r="E36" s="2" t="s">
        <v>22</v>
      </c>
      <c r="F36" s="2" t="s">
        <v>208</v>
      </c>
      <c r="G36" s="2" t="s">
        <v>209</v>
      </c>
      <c r="H36" s="10">
        <f t="shared" si="0"/>
        <v>6.0272099999999995E-2</v>
      </c>
      <c r="I36" s="2" t="s">
        <v>210</v>
      </c>
      <c r="J36" s="3">
        <v>43831</v>
      </c>
      <c r="K36" s="2" t="s">
        <v>210</v>
      </c>
      <c r="L36" s="3">
        <v>43647</v>
      </c>
      <c r="M36" s="4">
        <v>1000</v>
      </c>
      <c r="N36" s="2" t="s">
        <v>21</v>
      </c>
      <c r="O36" s="2" t="s">
        <v>26</v>
      </c>
      <c r="P36" s="4">
        <v>1000</v>
      </c>
      <c r="Q36" s="2" t="s">
        <v>49</v>
      </c>
      <c r="R36" s="2" t="s">
        <v>210</v>
      </c>
      <c r="S36" s="2" t="s">
        <v>210</v>
      </c>
      <c r="T36" s="4">
        <v>1000</v>
      </c>
      <c r="U36" s="2" t="s">
        <v>21</v>
      </c>
      <c r="V36" s="2" t="s">
        <v>26</v>
      </c>
      <c r="W36" s="2" t="s">
        <v>211</v>
      </c>
      <c r="X36" s="5"/>
    </row>
    <row r="37" spans="1:24" x14ac:dyDescent="0.25">
      <c r="A37" s="2" t="s">
        <v>212</v>
      </c>
      <c r="B37" s="2" t="s">
        <v>213</v>
      </c>
      <c r="C37" s="2" t="s">
        <v>214</v>
      </c>
      <c r="D37" s="2" t="s">
        <v>21</v>
      </c>
      <c r="E37" s="2" t="s">
        <v>85</v>
      </c>
      <c r="F37" s="2" t="s">
        <v>215</v>
      </c>
      <c r="G37" s="2" t="s">
        <v>216</v>
      </c>
      <c r="H37" s="10">
        <f t="shared" si="0"/>
        <v>2.514396E-2</v>
      </c>
      <c r="I37" s="2" t="s">
        <v>217</v>
      </c>
      <c r="J37" s="3">
        <v>43831</v>
      </c>
      <c r="K37" s="2" t="s">
        <v>217</v>
      </c>
      <c r="L37" s="3">
        <v>43647</v>
      </c>
      <c r="M37" s="4">
        <v>1000</v>
      </c>
      <c r="N37" s="2" t="s">
        <v>21</v>
      </c>
      <c r="O37" s="2" t="s">
        <v>26</v>
      </c>
      <c r="P37" s="4">
        <v>1000</v>
      </c>
      <c r="Q37" s="2" t="s">
        <v>27</v>
      </c>
      <c r="R37" s="2" t="s">
        <v>217</v>
      </c>
      <c r="S37" s="2" t="s">
        <v>217</v>
      </c>
      <c r="T37" s="4">
        <v>1000</v>
      </c>
      <c r="U37" s="2" t="s">
        <v>21</v>
      </c>
      <c r="V37" s="2" t="s">
        <v>26</v>
      </c>
      <c r="W37" s="2" t="s">
        <v>211</v>
      </c>
      <c r="X37" s="5"/>
    </row>
    <row r="38" spans="1:24" x14ac:dyDescent="0.25">
      <c r="A38" s="2" t="s">
        <v>218</v>
      </c>
      <c r="B38" s="2" t="s">
        <v>219</v>
      </c>
      <c r="C38" s="2" t="s">
        <v>43</v>
      </c>
      <c r="D38" s="2" t="s">
        <v>21</v>
      </c>
      <c r="E38" s="2" t="s">
        <v>22</v>
      </c>
      <c r="F38" s="2" t="s">
        <v>220</v>
      </c>
      <c r="G38" s="2" t="s">
        <v>221</v>
      </c>
      <c r="H38" s="10">
        <f t="shared" si="0"/>
        <v>1.6E-2</v>
      </c>
      <c r="I38" s="2" t="s">
        <v>220</v>
      </c>
      <c r="J38" s="3">
        <v>43831</v>
      </c>
      <c r="K38" s="2" t="s">
        <v>220</v>
      </c>
      <c r="L38" s="3">
        <v>43647</v>
      </c>
      <c r="M38" s="4">
        <v>1000</v>
      </c>
      <c r="N38" s="2" t="s">
        <v>21</v>
      </c>
      <c r="O38" s="2" t="s">
        <v>26</v>
      </c>
      <c r="P38" s="4">
        <v>1000</v>
      </c>
      <c r="Q38" s="2" t="s">
        <v>49</v>
      </c>
      <c r="R38" s="2" t="s">
        <v>222</v>
      </c>
      <c r="S38" s="2" t="s">
        <v>221</v>
      </c>
      <c r="T38" s="4">
        <v>1000</v>
      </c>
      <c r="U38" s="2" t="s">
        <v>21</v>
      </c>
      <c r="V38" s="2" t="s">
        <v>26</v>
      </c>
      <c r="W38" s="2" t="s">
        <v>223</v>
      </c>
      <c r="X38" s="5"/>
    </row>
    <row r="39" spans="1:24" x14ac:dyDescent="0.25">
      <c r="A39" s="2" t="s">
        <v>224</v>
      </c>
      <c r="B39" s="2" t="s">
        <v>225</v>
      </c>
      <c r="C39" s="2" t="s">
        <v>43</v>
      </c>
      <c r="D39" s="2" t="s">
        <v>21</v>
      </c>
      <c r="E39" s="2" t="s">
        <v>44</v>
      </c>
      <c r="F39" s="2" t="s">
        <v>226</v>
      </c>
      <c r="G39" s="2" t="s">
        <v>227</v>
      </c>
      <c r="H39" s="10">
        <f t="shared" si="0"/>
        <v>4.3700000000000003E-2</v>
      </c>
      <c r="I39" s="2" t="s">
        <v>228</v>
      </c>
      <c r="J39" s="3">
        <v>43831</v>
      </c>
      <c r="K39" s="2" t="s">
        <v>226</v>
      </c>
      <c r="L39" s="3">
        <v>43647</v>
      </c>
      <c r="M39" s="4">
        <v>1000</v>
      </c>
      <c r="N39" s="2" t="s">
        <v>21</v>
      </c>
      <c r="O39" s="2" t="s">
        <v>26</v>
      </c>
      <c r="P39" s="4">
        <v>1000</v>
      </c>
      <c r="Q39" s="2" t="s">
        <v>27</v>
      </c>
      <c r="R39" s="2" t="s">
        <v>228</v>
      </c>
      <c r="S39" s="2" t="s">
        <v>228</v>
      </c>
      <c r="T39" s="4">
        <v>1000</v>
      </c>
      <c r="U39" s="2" t="s">
        <v>21</v>
      </c>
      <c r="V39" s="2" t="s">
        <v>26</v>
      </c>
      <c r="W39" s="2" t="s">
        <v>28</v>
      </c>
      <c r="X39" s="5"/>
    </row>
    <row r="40" spans="1:24" x14ac:dyDescent="0.25">
      <c r="A40" s="2" t="s">
        <v>229</v>
      </c>
      <c r="B40" s="2" t="s">
        <v>230</v>
      </c>
      <c r="C40" s="2" t="s">
        <v>43</v>
      </c>
      <c r="D40" s="2" t="s">
        <v>21</v>
      </c>
      <c r="E40" s="2" t="s">
        <v>22</v>
      </c>
      <c r="F40" s="2" t="s">
        <v>231</v>
      </c>
      <c r="G40" s="2" t="s">
        <v>232</v>
      </c>
      <c r="H40" s="10">
        <f t="shared" si="0"/>
        <v>0.1789</v>
      </c>
      <c r="I40" s="2" t="s">
        <v>233</v>
      </c>
      <c r="J40" s="3">
        <v>43831</v>
      </c>
      <c r="K40" s="2" t="s">
        <v>231</v>
      </c>
      <c r="L40" s="3">
        <v>43647</v>
      </c>
      <c r="M40" s="4">
        <v>1000</v>
      </c>
      <c r="N40" s="2" t="s">
        <v>21</v>
      </c>
      <c r="O40" s="2" t="s">
        <v>26</v>
      </c>
      <c r="P40" s="4">
        <v>1000</v>
      </c>
      <c r="Q40" s="2" t="s">
        <v>27</v>
      </c>
      <c r="R40" s="2" t="s">
        <v>233</v>
      </c>
      <c r="S40" s="2" t="s">
        <v>233</v>
      </c>
      <c r="T40" s="4">
        <v>1000</v>
      </c>
      <c r="U40" s="2" t="s">
        <v>21</v>
      </c>
      <c r="V40" s="2" t="s">
        <v>26</v>
      </c>
      <c r="W40" s="2" t="s">
        <v>28</v>
      </c>
      <c r="X40" s="5"/>
    </row>
    <row r="41" spans="1:24" x14ac:dyDescent="0.25">
      <c r="A41" s="2" t="s">
        <v>234</v>
      </c>
      <c r="B41" s="2" t="s">
        <v>235</v>
      </c>
      <c r="C41" s="2" t="s">
        <v>43</v>
      </c>
      <c r="D41" s="2" t="s">
        <v>21</v>
      </c>
      <c r="E41" s="2" t="s">
        <v>85</v>
      </c>
      <c r="F41" s="2" t="s">
        <v>236</v>
      </c>
      <c r="G41" s="2" t="s">
        <v>237</v>
      </c>
      <c r="H41" s="10">
        <f t="shared" si="0"/>
        <v>0.14407</v>
      </c>
      <c r="I41" s="2" t="s">
        <v>238</v>
      </c>
      <c r="J41" s="3">
        <v>43831</v>
      </c>
      <c r="K41" s="2" t="s">
        <v>236</v>
      </c>
      <c r="L41" s="3">
        <v>43647</v>
      </c>
      <c r="M41" s="4">
        <v>1000</v>
      </c>
      <c r="N41" s="2" t="s">
        <v>21</v>
      </c>
      <c r="O41" s="2" t="s">
        <v>26</v>
      </c>
      <c r="P41" s="4">
        <v>1000</v>
      </c>
      <c r="Q41" s="2" t="s">
        <v>27</v>
      </c>
      <c r="R41" s="2" t="s">
        <v>239</v>
      </c>
      <c r="S41" s="2" t="s">
        <v>239</v>
      </c>
      <c r="T41" s="4">
        <v>1000</v>
      </c>
      <c r="U41" s="2" t="s">
        <v>21</v>
      </c>
      <c r="V41" s="2" t="s">
        <v>26</v>
      </c>
      <c r="W41" s="2" t="s">
        <v>28</v>
      </c>
      <c r="X41" s="5"/>
    </row>
    <row r="42" spans="1:24" x14ac:dyDescent="0.25">
      <c r="A42" s="2" t="s">
        <v>234</v>
      </c>
      <c r="B42" s="2" t="s">
        <v>235</v>
      </c>
      <c r="C42" s="2" t="s">
        <v>38</v>
      </c>
      <c r="D42" s="2" t="s">
        <v>21</v>
      </c>
      <c r="E42" s="2" t="s">
        <v>85</v>
      </c>
      <c r="F42" s="2" t="s">
        <v>236</v>
      </c>
      <c r="G42" s="2" t="s">
        <v>237</v>
      </c>
      <c r="H42" s="10">
        <f t="shared" si="0"/>
        <v>0</v>
      </c>
      <c r="I42" s="2" t="s">
        <v>238</v>
      </c>
      <c r="J42" s="3">
        <v>43831</v>
      </c>
      <c r="K42" s="2" t="s">
        <v>236</v>
      </c>
      <c r="L42" s="3">
        <v>43647</v>
      </c>
      <c r="M42" s="4">
        <v>1000</v>
      </c>
      <c r="N42" s="2" t="s">
        <v>21</v>
      </c>
      <c r="O42" s="2" t="s">
        <v>26</v>
      </c>
      <c r="P42" s="4">
        <v>1000</v>
      </c>
      <c r="Q42" s="2" t="s">
        <v>27</v>
      </c>
      <c r="R42" s="2" t="s">
        <v>240</v>
      </c>
      <c r="S42" s="2" t="s">
        <v>240</v>
      </c>
      <c r="T42" s="4">
        <v>1000</v>
      </c>
      <c r="U42" s="2" t="s">
        <v>21</v>
      </c>
      <c r="V42" s="2" t="s">
        <v>26</v>
      </c>
      <c r="W42" s="2" t="s">
        <v>241</v>
      </c>
      <c r="X42" s="5"/>
    </row>
    <row r="43" spans="1:24" x14ac:dyDescent="0.25">
      <c r="A43" s="2" t="s">
        <v>242</v>
      </c>
      <c r="B43" s="2" t="s">
        <v>243</v>
      </c>
      <c r="C43" s="2" t="s">
        <v>43</v>
      </c>
      <c r="D43" s="2" t="s">
        <v>21</v>
      </c>
      <c r="E43" s="2" t="s">
        <v>71</v>
      </c>
      <c r="F43" s="2" t="s">
        <v>244</v>
      </c>
      <c r="G43" s="2" t="s">
        <v>245</v>
      </c>
      <c r="H43" s="10">
        <f t="shared" si="0"/>
        <v>0.65</v>
      </c>
      <c r="I43" s="2" t="s">
        <v>246</v>
      </c>
      <c r="J43" s="3">
        <v>43831</v>
      </c>
      <c r="K43" s="2" t="s">
        <v>246</v>
      </c>
      <c r="L43" s="3">
        <v>43647</v>
      </c>
      <c r="M43" s="4">
        <v>1000</v>
      </c>
      <c r="N43" s="2" t="s">
        <v>21</v>
      </c>
      <c r="O43" s="2" t="s">
        <v>26</v>
      </c>
      <c r="P43" s="4">
        <v>1000</v>
      </c>
      <c r="Q43" s="2" t="s">
        <v>49</v>
      </c>
      <c r="R43" s="2" t="s">
        <v>246</v>
      </c>
      <c r="S43" s="2" t="s">
        <v>246</v>
      </c>
      <c r="T43" s="4">
        <v>1000</v>
      </c>
      <c r="U43" s="2" t="s">
        <v>21</v>
      </c>
      <c r="V43" s="2" t="s">
        <v>26</v>
      </c>
      <c r="W43" s="2" t="s">
        <v>247</v>
      </c>
      <c r="X43" s="5"/>
    </row>
    <row r="44" spans="1:24" x14ac:dyDescent="0.25">
      <c r="A44" s="2" t="s">
        <v>248</v>
      </c>
      <c r="B44" s="2" t="s">
        <v>249</v>
      </c>
      <c r="C44" s="2" t="s">
        <v>43</v>
      </c>
      <c r="D44" s="2" t="s">
        <v>21</v>
      </c>
      <c r="E44" s="2" t="s">
        <v>71</v>
      </c>
      <c r="F44" s="2" t="s">
        <v>250</v>
      </c>
      <c r="G44" s="2" t="s">
        <v>250</v>
      </c>
      <c r="H44" s="10">
        <f t="shared" si="0"/>
        <v>2</v>
      </c>
      <c r="I44" s="2" t="s">
        <v>250</v>
      </c>
      <c r="J44" s="3">
        <v>43831</v>
      </c>
      <c r="K44" s="2" t="s">
        <v>250</v>
      </c>
      <c r="L44" s="3">
        <v>43647</v>
      </c>
      <c r="M44" s="4">
        <v>1000</v>
      </c>
      <c r="N44" s="2" t="s">
        <v>21</v>
      </c>
      <c r="O44" s="2" t="s">
        <v>26</v>
      </c>
      <c r="P44" s="4">
        <v>1000</v>
      </c>
      <c r="Q44" s="2" t="s">
        <v>49</v>
      </c>
      <c r="R44" s="2" t="s">
        <v>250</v>
      </c>
      <c r="S44" s="2" t="s">
        <v>250</v>
      </c>
      <c r="T44" s="4">
        <v>1000</v>
      </c>
      <c r="U44" s="2" t="s">
        <v>21</v>
      </c>
      <c r="V44" s="2" t="s">
        <v>26</v>
      </c>
      <c r="W44" s="2" t="s">
        <v>251</v>
      </c>
      <c r="X44" s="5"/>
    </row>
    <row r="45" spans="1:24" x14ac:dyDescent="0.25">
      <c r="A45" s="2" t="s">
        <v>252</v>
      </c>
      <c r="B45" s="2" t="s">
        <v>253</v>
      </c>
      <c r="C45" s="2" t="s">
        <v>20</v>
      </c>
      <c r="D45" s="2" t="s">
        <v>21</v>
      </c>
      <c r="E45" s="2" t="s">
        <v>61</v>
      </c>
      <c r="F45" s="2" t="s">
        <v>254</v>
      </c>
      <c r="G45" s="2" t="s">
        <v>254</v>
      </c>
      <c r="H45" s="10">
        <f t="shared" si="0"/>
        <v>6.6000000000000003E-2</v>
      </c>
      <c r="I45" s="2" t="s">
        <v>254</v>
      </c>
      <c r="J45" s="3">
        <v>43831</v>
      </c>
      <c r="K45" s="2" t="s">
        <v>254</v>
      </c>
      <c r="L45" s="3">
        <v>43647</v>
      </c>
      <c r="M45" s="4">
        <v>1000</v>
      </c>
      <c r="N45" s="2" t="s">
        <v>21</v>
      </c>
      <c r="O45" s="2" t="s">
        <v>26</v>
      </c>
      <c r="P45" s="4">
        <v>1000</v>
      </c>
      <c r="Q45" s="2" t="s">
        <v>27</v>
      </c>
      <c r="R45" s="2" t="s">
        <v>254</v>
      </c>
      <c r="S45" s="2" t="s">
        <v>254</v>
      </c>
      <c r="T45" s="4">
        <v>1000</v>
      </c>
      <c r="U45" s="2" t="s">
        <v>21</v>
      </c>
      <c r="V45" s="2" t="s">
        <v>26</v>
      </c>
      <c r="W45" s="2" t="s">
        <v>40</v>
      </c>
      <c r="X45" s="5"/>
    </row>
    <row r="46" spans="1:24" x14ac:dyDescent="0.25">
      <c r="A46" s="2" t="s">
        <v>255</v>
      </c>
      <c r="B46" s="2" t="s">
        <v>256</v>
      </c>
      <c r="C46" s="2" t="s">
        <v>257</v>
      </c>
      <c r="D46" s="2" t="s">
        <v>258</v>
      </c>
      <c r="E46" s="2" t="s">
        <v>22</v>
      </c>
      <c r="F46" s="2" t="s">
        <v>259</v>
      </c>
      <c r="G46" s="2" t="s">
        <v>260</v>
      </c>
      <c r="H46" s="10">
        <f t="shared" si="0"/>
        <v>4.6020000000000002E-3</v>
      </c>
      <c r="I46" s="2" t="s">
        <v>260</v>
      </c>
      <c r="J46" s="3">
        <v>43831</v>
      </c>
      <c r="K46" s="2" t="s">
        <v>259</v>
      </c>
      <c r="L46" s="3">
        <v>43647</v>
      </c>
      <c r="M46" s="4">
        <v>1000</v>
      </c>
      <c r="N46" s="2" t="s">
        <v>258</v>
      </c>
      <c r="O46" s="2" t="s">
        <v>26</v>
      </c>
      <c r="P46" s="4">
        <v>1000</v>
      </c>
      <c r="Q46" s="2" t="s">
        <v>27</v>
      </c>
      <c r="R46" s="2" t="s">
        <v>261</v>
      </c>
      <c r="S46" s="2" t="s">
        <v>262</v>
      </c>
      <c r="T46" s="4">
        <v>1000</v>
      </c>
      <c r="U46" s="2" t="s">
        <v>263</v>
      </c>
      <c r="V46" s="2" t="s">
        <v>26</v>
      </c>
      <c r="W46" s="2" t="s">
        <v>264</v>
      </c>
      <c r="X46" s="5" t="s">
        <v>265</v>
      </c>
    </row>
    <row r="47" spans="1:24" x14ac:dyDescent="0.25">
      <c r="A47" s="2" t="s">
        <v>266</v>
      </c>
      <c r="B47" s="2" t="s">
        <v>267</v>
      </c>
      <c r="C47" s="2" t="s">
        <v>79</v>
      </c>
      <c r="D47" s="2" t="s">
        <v>21</v>
      </c>
      <c r="E47" s="2" t="s">
        <v>22</v>
      </c>
      <c r="F47" s="2" t="s">
        <v>268</v>
      </c>
      <c r="G47" s="2" t="s">
        <v>269</v>
      </c>
      <c r="H47" s="10">
        <f t="shared" si="0"/>
        <v>2.8800000000000002E-3</v>
      </c>
      <c r="I47" s="2" t="s">
        <v>270</v>
      </c>
      <c r="J47" s="3">
        <v>43831</v>
      </c>
      <c r="K47" s="2" t="s">
        <v>271</v>
      </c>
      <c r="L47" s="3">
        <v>43647</v>
      </c>
      <c r="M47" s="4">
        <v>1000</v>
      </c>
      <c r="N47" s="2" t="s">
        <v>21</v>
      </c>
      <c r="O47" s="2" t="s">
        <v>26</v>
      </c>
      <c r="P47" s="4">
        <v>1000</v>
      </c>
      <c r="Q47" s="2" t="s">
        <v>27</v>
      </c>
      <c r="R47" s="2" t="s">
        <v>271</v>
      </c>
      <c r="S47" s="2" t="s">
        <v>271</v>
      </c>
      <c r="T47" s="4">
        <v>1000</v>
      </c>
      <c r="U47" s="2" t="s">
        <v>21</v>
      </c>
      <c r="V47" s="2" t="s">
        <v>26</v>
      </c>
      <c r="W47" s="2" t="s">
        <v>37</v>
      </c>
      <c r="X47" s="5"/>
    </row>
    <row r="48" spans="1:24" x14ac:dyDescent="0.25">
      <c r="A48" s="2" t="s">
        <v>272</v>
      </c>
      <c r="B48" s="2" t="s">
        <v>273</v>
      </c>
      <c r="C48" s="2" t="s">
        <v>274</v>
      </c>
      <c r="D48" s="2" t="s">
        <v>21</v>
      </c>
      <c r="E48" s="2" t="s">
        <v>22</v>
      </c>
      <c r="F48" s="2" t="s">
        <v>131</v>
      </c>
      <c r="G48" s="2" t="s">
        <v>275</v>
      </c>
      <c r="H48" s="10">
        <f t="shared" si="0"/>
        <v>1.2319999999999999E-2</v>
      </c>
      <c r="I48" s="2" t="s">
        <v>276</v>
      </c>
      <c r="J48" s="3">
        <v>43831</v>
      </c>
      <c r="K48" s="2" t="s">
        <v>276</v>
      </c>
      <c r="L48" s="3">
        <v>43647</v>
      </c>
      <c r="M48" s="4">
        <v>1000</v>
      </c>
      <c r="N48" s="2" t="s">
        <v>21</v>
      </c>
      <c r="O48" s="2" t="s">
        <v>26</v>
      </c>
      <c r="P48" s="4">
        <v>1000</v>
      </c>
      <c r="Q48" s="2" t="s">
        <v>27</v>
      </c>
      <c r="R48" s="2" t="s">
        <v>276</v>
      </c>
      <c r="S48" s="2" t="s">
        <v>276</v>
      </c>
      <c r="T48" s="4">
        <v>1000</v>
      </c>
      <c r="U48" s="2" t="s">
        <v>21</v>
      </c>
      <c r="V48" s="2" t="s">
        <v>26</v>
      </c>
      <c r="W48" s="2" t="s">
        <v>37</v>
      </c>
      <c r="X48" s="5"/>
    </row>
    <row r="49" spans="1:24" x14ac:dyDescent="0.25">
      <c r="A49" s="2" t="s">
        <v>277</v>
      </c>
      <c r="B49" s="2" t="s">
        <v>278</v>
      </c>
      <c r="C49" s="2" t="s">
        <v>43</v>
      </c>
      <c r="D49" s="2" t="s">
        <v>21</v>
      </c>
      <c r="E49" s="2" t="s">
        <v>22</v>
      </c>
      <c r="F49" s="2" t="s">
        <v>268</v>
      </c>
      <c r="G49" s="2" t="s">
        <v>269</v>
      </c>
      <c r="H49" s="10">
        <f t="shared" si="0"/>
        <v>9.6000000000000002E-4</v>
      </c>
      <c r="I49" s="2" t="s">
        <v>270</v>
      </c>
      <c r="J49" s="3">
        <v>43831</v>
      </c>
      <c r="K49" s="2" t="s">
        <v>271</v>
      </c>
      <c r="L49" s="3">
        <v>43647</v>
      </c>
      <c r="M49" s="4">
        <v>1000</v>
      </c>
      <c r="N49" s="2" t="s">
        <v>21</v>
      </c>
      <c r="O49" s="2" t="s">
        <v>26</v>
      </c>
      <c r="P49" s="4">
        <v>1000</v>
      </c>
      <c r="Q49" s="2" t="s">
        <v>27</v>
      </c>
      <c r="R49" s="2" t="s">
        <v>271</v>
      </c>
      <c r="S49" s="2" t="s">
        <v>271</v>
      </c>
      <c r="T49" s="4">
        <v>1000</v>
      </c>
      <c r="U49" s="2" t="s">
        <v>21</v>
      </c>
      <c r="V49" s="2" t="s">
        <v>26</v>
      </c>
      <c r="W49" s="2" t="s">
        <v>37</v>
      </c>
      <c r="X49" s="5"/>
    </row>
    <row r="50" spans="1:24" x14ac:dyDescent="0.25">
      <c r="A50" s="2" t="s">
        <v>279</v>
      </c>
      <c r="B50" s="2" t="s">
        <v>280</v>
      </c>
      <c r="C50" s="2" t="s">
        <v>281</v>
      </c>
      <c r="D50" s="2" t="s">
        <v>21</v>
      </c>
      <c r="E50" s="2" t="s">
        <v>22</v>
      </c>
      <c r="F50" s="2" t="s">
        <v>268</v>
      </c>
      <c r="G50" s="2" t="s">
        <v>269</v>
      </c>
      <c r="H50" s="10">
        <f t="shared" si="0"/>
        <v>1.3440000000000001E-2</v>
      </c>
      <c r="I50" s="2" t="s">
        <v>282</v>
      </c>
      <c r="J50" s="3">
        <v>43831</v>
      </c>
      <c r="K50" s="2" t="s">
        <v>271</v>
      </c>
      <c r="L50" s="3">
        <v>43647</v>
      </c>
      <c r="M50" s="4">
        <v>1000</v>
      </c>
      <c r="N50" s="2" t="s">
        <v>21</v>
      </c>
      <c r="O50" s="2" t="s">
        <v>26</v>
      </c>
      <c r="P50" s="4">
        <v>1000</v>
      </c>
      <c r="Q50" s="2" t="s">
        <v>27</v>
      </c>
      <c r="R50" s="2" t="s">
        <v>271</v>
      </c>
      <c r="S50" s="2" t="s">
        <v>271</v>
      </c>
      <c r="T50" s="4">
        <v>1000</v>
      </c>
      <c r="U50" s="2" t="s">
        <v>21</v>
      </c>
      <c r="V50" s="2" t="s">
        <v>26</v>
      </c>
      <c r="W50" s="2" t="s">
        <v>37</v>
      </c>
      <c r="X50" s="5"/>
    </row>
    <row r="51" spans="1:24" x14ac:dyDescent="0.25">
      <c r="A51" s="2" t="s">
        <v>279</v>
      </c>
      <c r="B51" s="2" t="s">
        <v>280</v>
      </c>
      <c r="C51" s="2" t="s">
        <v>38</v>
      </c>
      <c r="D51" s="2" t="s">
        <v>21</v>
      </c>
      <c r="E51" s="2" t="s">
        <v>22</v>
      </c>
      <c r="F51" s="2" t="s">
        <v>268</v>
      </c>
      <c r="G51" s="2" t="s">
        <v>269</v>
      </c>
      <c r="H51" s="10">
        <f t="shared" si="0"/>
        <v>0</v>
      </c>
      <c r="I51" s="2" t="s">
        <v>282</v>
      </c>
      <c r="J51" s="3">
        <v>43831</v>
      </c>
      <c r="K51" s="2" t="s">
        <v>271</v>
      </c>
      <c r="L51" s="3">
        <v>43647</v>
      </c>
      <c r="M51" s="4">
        <v>1000</v>
      </c>
      <c r="N51" s="2" t="s">
        <v>21</v>
      </c>
      <c r="O51" s="2" t="s">
        <v>26</v>
      </c>
      <c r="P51" s="4">
        <v>1000</v>
      </c>
      <c r="Q51" s="2" t="s">
        <v>27</v>
      </c>
      <c r="R51" s="2" t="s">
        <v>283</v>
      </c>
      <c r="S51" s="2" t="s">
        <v>283</v>
      </c>
      <c r="T51" s="4">
        <v>1000</v>
      </c>
      <c r="U51" s="2" t="s">
        <v>21</v>
      </c>
      <c r="V51" s="2" t="s">
        <v>26</v>
      </c>
      <c r="W51" s="2" t="s">
        <v>40</v>
      </c>
      <c r="X51" s="5"/>
    </row>
    <row r="52" spans="1:24" x14ac:dyDescent="0.25">
      <c r="A52" s="2" t="s">
        <v>284</v>
      </c>
      <c r="B52" s="2" t="s">
        <v>285</v>
      </c>
      <c r="C52" s="2" t="s">
        <v>169</v>
      </c>
      <c r="D52" s="2" t="s">
        <v>21</v>
      </c>
      <c r="E52" s="2" t="s">
        <v>22</v>
      </c>
      <c r="F52" s="2" t="s">
        <v>55</v>
      </c>
      <c r="G52" s="2" t="s">
        <v>56</v>
      </c>
      <c r="H52" s="10">
        <f t="shared" si="0"/>
        <v>7.0200000000000002E-3</v>
      </c>
      <c r="I52" s="2" t="s">
        <v>57</v>
      </c>
      <c r="J52" s="3">
        <v>43831</v>
      </c>
      <c r="K52" s="2" t="s">
        <v>58</v>
      </c>
      <c r="L52" s="3">
        <v>43647</v>
      </c>
      <c r="M52" s="4">
        <v>1000</v>
      </c>
      <c r="N52" s="2" t="s">
        <v>21</v>
      </c>
      <c r="O52" s="2" t="s">
        <v>26</v>
      </c>
      <c r="P52" s="4">
        <v>1000</v>
      </c>
      <c r="Q52" s="2" t="s">
        <v>27</v>
      </c>
      <c r="R52" s="2" t="s">
        <v>58</v>
      </c>
      <c r="S52" s="2" t="s">
        <v>58</v>
      </c>
      <c r="T52" s="4">
        <v>1000</v>
      </c>
      <c r="U52" s="2" t="s">
        <v>21</v>
      </c>
      <c r="V52" s="2" t="s">
        <v>26</v>
      </c>
      <c r="W52" s="2" t="s">
        <v>37</v>
      </c>
      <c r="X52" s="5"/>
    </row>
    <row r="53" spans="1:24" x14ac:dyDescent="0.25">
      <c r="A53" s="2" t="s">
        <v>286</v>
      </c>
      <c r="B53" s="2" t="s">
        <v>287</v>
      </c>
      <c r="C53" s="2" t="s">
        <v>43</v>
      </c>
      <c r="D53" s="2" t="s">
        <v>21</v>
      </c>
      <c r="E53" s="2" t="s">
        <v>22</v>
      </c>
      <c r="F53" s="2" t="s">
        <v>55</v>
      </c>
      <c r="G53" s="2" t="s">
        <v>56</v>
      </c>
      <c r="H53" s="10">
        <f t="shared" si="0"/>
        <v>1.17E-3</v>
      </c>
      <c r="I53" s="2" t="s">
        <v>57</v>
      </c>
      <c r="J53" s="3">
        <v>43831</v>
      </c>
      <c r="K53" s="2" t="s">
        <v>58</v>
      </c>
      <c r="L53" s="3">
        <v>43647</v>
      </c>
      <c r="M53" s="4">
        <v>1000</v>
      </c>
      <c r="N53" s="2" t="s">
        <v>21</v>
      </c>
      <c r="O53" s="2" t="s">
        <v>26</v>
      </c>
      <c r="P53" s="4">
        <v>1000</v>
      </c>
      <c r="Q53" s="2" t="s">
        <v>27</v>
      </c>
      <c r="R53" s="2" t="s">
        <v>58</v>
      </c>
      <c r="S53" s="2" t="s">
        <v>58</v>
      </c>
      <c r="T53" s="4">
        <v>1000</v>
      </c>
      <c r="U53" s="2" t="s">
        <v>21</v>
      </c>
      <c r="V53" s="2" t="s">
        <v>26</v>
      </c>
      <c r="W53" s="2" t="s">
        <v>37</v>
      </c>
      <c r="X53" s="5"/>
    </row>
    <row r="54" spans="1:24" x14ac:dyDescent="0.25">
      <c r="A54" s="2" t="s">
        <v>288</v>
      </c>
      <c r="B54" s="2" t="s">
        <v>289</v>
      </c>
      <c r="C54" s="2" t="s">
        <v>43</v>
      </c>
      <c r="D54" s="2" t="s">
        <v>21</v>
      </c>
      <c r="E54" s="2" t="s">
        <v>22</v>
      </c>
      <c r="F54" s="2" t="s">
        <v>55</v>
      </c>
      <c r="G54" s="2" t="s">
        <v>56</v>
      </c>
      <c r="H54" s="10">
        <f t="shared" si="0"/>
        <v>1.17E-3</v>
      </c>
      <c r="I54" s="2" t="s">
        <v>57</v>
      </c>
      <c r="J54" s="3">
        <v>43831</v>
      </c>
      <c r="K54" s="2" t="s">
        <v>58</v>
      </c>
      <c r="L54" s="3">
        <v>43647</v>
      </c>
      <c r="M54" s="4">
        <v>1000</v>
      </c>
      <c r="N54" s="2" t="s">
        <v>21</v>
      </c>
      <c r="O54" s="2" t="s">
        <v>26</v>
      </c>
      <c r="P54" s="4">
        <v>1000</v>
      </c>
      <c r="Q54" s="2" t="s">
        <v>27</v>
      </c>
      <c r="R54" s="2" t="s">
        <v>58</v>
      </c>
      <c r="S54" s="2" t="s">
        <v>58</v>
      </c>
      <c r="T54" s="4">
        <v>1000</v>
      </c>
      <c r="U54" s="2" t="s">
        <v>21</v>
      </c>
      <c r="V54" s="2" t="s">
        <v>26</v>
      </c>
      <c r="W54" s="2" t="s">
        <v>37</v>
      </c>
      <c r="X54" s="5"/>
    </row>
    <row r="55" spans="1:24" x14ac:dyDescent="0.25">
      <c r="A55" s="2" t="s">
        <v>290</v>
      </c>
      <c r="B55" s="2" t="s">
        <v>291</v>
      </c>
      <c r="C55" s="2" t="s">
        <v>43</v>
      </c>
      <c r="D55" s="2" t="s">
        <v>21</v>
      </c>
      <c r="E55" s="2" t="s">
        <v>22</v>
      </c>
      <c r="F55" s="2" t="s">
        <v>268</v>
      </c>
      <c r="G55" s="2" t="s">
        <v>269</v>
      </c>
      <c r="H55" s="10">
        <f t="shared" si="0"/>
        <v>9.6000000000000002E-4</v>
      </c>
      <c r="I55" s="2" t="s">
        <v>270</v>
      </c>
      <c r="J55" s="3">
        <v>43831</v>
      </c>
      <c r="K55" s="2" t="s">
        <v>271</v>
      </c>
      <c r="L55" s="3">
        <v>43647</v>
      </c>
      <c r="M55" s="4">
        <v>1000</v>
      </c>
      <c r="N55" s="2" t="s">
        <v>21</v>
      </c>
      <c r="O55" s="2" t="s">
        <v>26</v>
      </c>
      <c r="P55" s="4">
        <v>1000</v>
      </c>
      <c r="Q55" s="2" t="s">
        <v>27</v>
      </c>
      <c r="R55" s="2" t="s">
        <v>271</v>
      </c>
      <c r="S55" s="2" t="s">
        <v>271</v>
      </c>
      <c r="T55" s="4">
        <v>1000</v>
      </c>
      <c r="U55" s="2" t="s">
        <v>21</v>
      </c>
      <c r="V55" s="2" t="s">
        <v>26</v>
      </c>
      <c r="W55" s="2" t="s">
        <v>37</v>
      </c>
      <c r="X55" s="5"/>
    </row>
    <row r="56" spans="1:24" x14ac:dyDescent="0.25">
      <c r="A56" s="2" t="s">
        <v>292</v>
      </c>
      <c r="B56" s="2" t="s">
        <v>293</v>
      </c>
      <c r="C56" s="2" t="s">
        <v>43</v>
      </c>
      <c r="D56" s="2" t="s">
        <v>21</v>
      </c>
      <c r="E56" s="2" t="s">
        <v>22</v>
      </c>
      <c r="F56" s="2" t="s">
        <v>268</v>
      </c>
      <c r="G56" s="2" t="s">
        <v>269</v>
      </c>
      <c r="H56" s="10">
        <f t="shared" si="0"/>
        <v>9.6000000000000002E-4</v>
      </c>
      <c r="I56" s="2" t="s">
        <v>270</v>
      </c>
      <c r="J56" s="3">
        <v>43831</v>
      </c>
      <c r="K56" s="2" t="s">
        <v>271</v>
      </c>
      <c r="L56" s="3">
        <v>43647</v>
      </c>
      <c r="M56" s="4">
        <v>1000</v>
      </c>
      <c r="N56" s="2" t="s">
        <v>21</v>
      </c>
      <c r="O56" s="2" t="s">
        <v>26</v>
      </c>
      <c r="P56" s="4">
        <v>1000</v>
      </c>
      <c r="Q56" s="2" t="s">
        <v>27</v>
      </c>
      <c r="R56" s="2" t="s">
        <v>271</v>
      </c>
      <c r="S56" s="2" t="s">
        <v>271</v>
      </c>
      <c r="T56" s="4">
        <v>1000</v>
      </c>
      <c r="U56" s="2" t="s">
        <v>21</v>
      </c>
      <c r="V56" s="2" t="s">
        <v>26</v>
      </c>
      <c r="W56" s="2" t="s">
        <v>37</v>
      </c>
      <c r="X56" s="5"/>
    </row>
    <row r="57" spans="1:24" x14ac:dyDescent="0.25">
      <c r="A57" s="2" t="s">
        <v>294</v>
      </c>
      <c r="B57" s="2" t="s">
        <v>295</v>
      </c>
      <c r="C57" s="2" t="s">
        <v>79</v>
      </c>
      <c r="D57" s="2" t="s">
        <v>21</v>
      </c>
      <c r="E57" s="2" t="s">
        <v>22</v>
      </c>
      <c r="F57" s="2" t="s">
        <v>55</v>
      </c>
      <c r="G57" s="2" t="s">
        <v>56</v>
      </c>
      <c r="H57" s="10">
        <f t="shared" si="0"/>
        <v>3.5100000000000001E-3</v>
      </c>
      <c r="I57" s="2" t="s">
        <v>57</v>
      </c>
      <c r="J57" s="3">
        <v>43831</v>
      </c>
      <c r="K57" s="2" t="s">
        <v>58</v>
      </c>
      <c r="L57" s="3">
        <v>43647</v>
      </c>
      <c r="M57" s="4">
        <v>1000</v>
      </c>
      <c r="N57" s="2" t="s">
        <v>21</v>
      </c>
      <c r="O57" s="2" t="s">
        <v>26</v>
      </c>
      <c r="P57" s="4">
        <v>1000</v>
      </c>
      <c r="Q57" s="2" t="s">
        <v>27</v>
      </c>
      <c r="R57" s="2" t="s">
        <v>58</v>
      </c>
      <c r="S57" s="2" t="s">
        <v>58</v>
      </c>
      <c r="T57" s="4">
        <v>1000</v>
      </c>
      <c r="U57" s="2" t="s">
        <v>21</v>
      </c>
      <c r="V57" s="2" t="s">
        <v>26</v>
      </c>
      <c r="W57" s="2" t="s">
        <v>37</v>
      </c>
      <c r="X57" s="5"/>
    </row>
    <row r="58" spans="1:24" x14ac:dyDescent="0.25">
      <c r="A58" s="2" t="s">
        <v>296</v>
      </c>
      <c r="B58" s="2" t="s">
        <v>297</v>
      </c>
      <c r="C58" s="2" t="s">
        <v>43</v>
      </c>
      <c r="D58" s="2" t="s">
        <v>21</v>
      </c>
      <c r="E58" s="2" t="s">
        <v>22</v>
      </c>
      <c r="F58" s="2" t="s">
        <v>55</v>
      </c>
      <c r="G58" s="2" t="s">
        <v>56</v>
      </c>
      <c r="H58" s="10">
        <f t="shared" si="0"/>
        <v>1.17E-3</v>
      </c>
      <c r="I58" s="2" t="s">
        <v>57</v>
      </c>
      <c r="J58" s="3">
        <v>43831</v>
      </c>
      <c r="K58" s="2" t="s">
        <v>58</v>
      </c>
      <c r="L58" s="3">
        <v>43647</v>
      </c>
      <c r="M58" s="4">
        <v>1000</v>
      </c>
      <c r="N58" s="2" t="s">
        <v>21</v>
      </c>
      <c r="O58" s="2" t="s">
        <v>26</v>
      </c>
      <c r="P58" s="4">
        <v>1000</v>
      </c>
      <c r="Q58" s="2" t="s">
        <v>49</v>
      </c>
      <c r="R58" s="2" t="s">
        <v>58</v>
      </c>
      <c r="S58" s="2" t="s">
        <v>58</v>
      </c>
      <c r="T58" s="4">
        <v>1000</v>
      </c>
      <c r="U58" s="2" t="s">
        <v>21</v>
      </c>
      <c r="V58" s="2" t="s">
        <v>26</v>
      </c>
      <c r="W58" s="2" t="s">
        <v>37</v>
      </c>
      <c r="X58" s="5"/>
    </row>
    <row r="59" spans="1:24" x14ac:dyDescent="0.25">
      <c r="A59" s="2" t="s">
        <v>298</v>
      </c>
      <c r="B59" s="2" t="s">
        <v>299</v>
      </c>
      <c r="C59" s="2" t="s">
        <v>43</v>
      </c>
      <c r="D59" s="2" t="s">
        <v>21</v>
      </c>
      <c r="E59" s="2" t="s">
        <v>22</v>
      </c>
      <c r="F59" s="2" t="s">
        <v>268</v>
      </c>
      <c r="G59" s="2" t="s">
        <v>269</v>
      </c>
      <c r="H59" s="10">
        <f t="shared" si="0"/>
        <v>9.6000000000000002E-4</v>
      </c>
      <c r="I59" s="2" t="s">
        <v>282</v>
      </c>
      <c r="J59" s="3">
        <v>43831</v>
      </c>
      <c r="K59" s="2" t="s">
        <v>271</v>
      </c>
      <c r="L59" s="3">
        <v>43647</v>
      </c>
      <c r="M59" s="4">
        <v>1000</v>
      </c>
      <c r="N59" s="2" t="s">
        <v>21</v>
      </c>
      <c r="O59" s="2" t="s">
        <v>26</v>
      </c>
      <c r="P59" s="4">
        <v>1000</v>
      </c>
      <c r="Q59" s="2" t="s">
        <v>27</v>
      </c>
      <c r="R59" s="2" t="s">
        <v>271</v>
      </c>
      <c r="S59" s="2" t="s">
        <v>271</v>
      </c>
      <c r="T59" s="4">
        <v>1000</v>
      </c>
      <c r="U59" s="2" t="s">
        <v>21</v>
      </c>
      <c r="V59" s="2" t="s">
        <v>26</v>
      </c>
      <c r="W59" s="2" t="s">
        <v>37</v>
      </c>
      <c r="X59" s="5"/>
    </row>
    <row r="60" spans="1:24" x14ac:dyDescent="0.25">
      <c r="A60" s="2" t="s">
        <v>298</v>
      </c>
      <c r="B60" s="2" t="s">
        <v>299</v>
      </c>
      <c r="C60" s="2" t="s">
        <v>38</v>
      </c>
      <c r="D60" s="2" t="s">
        <v>21</v>
      </c>
      <c r="E60" s="2" t="s">
        <v>22</v>
      </c>
      <c r="F60" s="2" t="s">
        <v>268</v>
      </c>
      <c r="G60" s="2" t="s">
        <v>269</v>
      </c>
      <c r="H60" s="10">
        <f t="shared" si="0"/>
        <v>0</v>
      </c>
      <c r="I60" s="2" t="s">
        <v>282</v>
      </c>
      <c r="J60" s="3">
        <v>43831</v>
      </c>
      <c r="K60" s="2" t="s">
        <v>271</v>
      </c>
      <c r="L60" s="3">
        <v>43647</v>
      </c>
      <c r="M60" s="4">
        <v>1000</v>
      </c>
      <c r="N60" s="2" t="s">
        <v>21</v>
      </c>
      <c r="O60" s="2" t="s">
        <v>26</v>
      </c>
      <c r="P60" s="4">
        <v>1000</v>
      </c>
      <c r="Q60" s="2" t="s">
        <v>27</v>
      </c>
      <c r="R60" s="2" t="s">
        <v>283</v>
      </c>
      <c r="S60" s="2" t="s">
        <v>283</v>
      </c>
      <c r="T60" s="4">
        <v>1000</v>
      </c>
      <c r="U60" s="2" t="s">
        <v>21</v>
      </c>
      <c r="V60" s="2" t="s">
        <v>26</v>
      </c>
      <c r="W60" s="2" t="s">
        <v>40</v>
      </c>
      <c r="X60" s="5"/>
    </row>
    <row r="61" spans="1:24" x14ac:dyDescent="0.25">
      <c r="A61" s="2" t="s">
        <v>300</v>
      </c>
      <c r="B61" s="2" t="s">
        <v>301</v>
      </c>
      <c r="C61" s="2" t="s">
        <v>79</v>
      </c>
      <c r="D61" s="2" t="s">
        <v>21</v>
      </c>
      <c r="E61" s="2" t="s">
        <v>22</v>
      </c>
      <c r="F61" s="2" t="s">
        <v>55</v>
      </c>
      <c r="G61" s="2" t="s">
        <v>56</v>
      </c>
      <c r="H61" s="10">
        <f t="shared" si="0"/>
        <v>3.5100000000000001E-3</v>
      </c>
      <c r="I61" s="2" t="s">
        <v>57</v>
      </c>
      <c r="J61" s="3">
        <v>43831</v>
      </c>
      <c r="K61" s="2" t="s">
        <v>58</v>
      </c>
      <c r="L61" s="3">
        <v>43647</v>
      </c>
      <c r="M61" s="4">
        <v>1000</v>
      </c>
      <c r="N61" s="2" t="s">
        <v>21</v>
      </c>
      <c r="O61" s="2" t="s">
        <v>26</v>
      </c>
      <c r="P61" s="4">
        <v>1000</v>
      </c>
      <c r="Q61" s="2" t="s">
        <v>27</v>
      </c>
      <c r="R61" s="2" t="s">
        <v>58</v>
      </c>
      <c r="S61" s="2" t="s">
        <v>58</v>
      </c>
      <c r="T61" s="4">
        <v>1000</v>
      </c>
      <c r="U61" s="2" t="s">
        <v>21</v>
      </c>
      <c r="V61" s="2" t="s">
        <v>26</v>
      </c>
      <c r="W61" s="2" t="s">
        <v>37</v>
      </c>
      <c r="X61" s="5"/>
    </row>
    <row r="62" spans="1:24" x14ac:dyDescent="0.25">
      <c r="A62" s="2" t="s">
        <v>302</v>
      </c>
      <c r="B62" s="2" t="s">
        <v>303</v>
      </c>
      <c r="C62" s="2" t="s">
        <v>43</v>
      </c>
      <c r="D62" s="2" t="s">
        <v>21</v>
      </c>
      <c r="E62" s="2" t="s">
        <v>22</v>
      </c>
      <c r="F62" s="2" t="s">
        <v>268</v>
      </c>
      <c r="G62" s="2" t="s">
        <v>269</v>
      </c>
      <c r="H62" s="10">
        <f t="shared" si="0"/>
        <v>9.6000000000000002E-4</v>
      </c>
      <c r="I62" s="2" t="s">
        <v>270</v>
      </c>
      <c r="J62" s="3">
        <v>43831</v>
      </c>
      <c r="K62" s="2" t="s">
        <v>271</v>
      </c>
      <c r="L62" s="3">
        <v>43647</v>
      </c>
      <c r="M62" s="4">
        <v>1000</v>
      </c>
      <c r="N62" s="2" t="s">
        <v>21</v>
      </c>
      <c r="O62" s="2" t="s">
        <v>26</v>
      </c>
      <c r="P62" s="4">
        <v>1000</v>
      </c>
      <c r="Q62" s="2" t="s">
        <v>27</v>
      </c>
      <c r="R62" s="2" t="s">
        <v>271</v>
      </c>
      <c r="S62" s="2" t="s">
        <v>271</v>
      </c>
      <c r="T62" s="4">
        <v>1000</v>
      </c>
      <c r="U62" s="2" t="s">
        <v>21</v>
      </c>
      <c r="V62" s="2" t="s">
        <v>26</v>
      </c>
      <c r="W62" s="2" t="s">
        <v>37</v>
      </c>
      <c r="X62" s="5"/>
    </row>
    <row r="63" spans="1:24" x14ac:dyDescent="0.25">
      <c r="A63" s="2" t="s">
        <v>304</v>
      </c>
      <c r="B63" s="2" t="s">
        <v>305</v>
      </c>
      <c r="C63" s="2" t="s">
        <v>306</v>
      </c>
      <c r="D63" s="2" t="s">
        <v>21</v>
      </c>
      <c r="E63" s="2" t="s">
        <v>22</v>
      </c>
      <c r="F63" s="2" t="s">
        <v>268</v>
      </c>
      <c r="G63" s="2" t="s">
        <v>269</v>
      </c>
      <c r="H63" s="10">
        <f t="shared" si="0"/>
        <v>7.6800000000000002E-3</v>
      </c>
      <c r="I63" s="2" t="s">
        <v>307</v>
      </c>
      <c r="J63" s="3">
        <v>43831</v>
      </c>
      <c r="K63" s="2" t="s">
        <v>271</v>
      </c>
      <c r="L63" s="3">
        <v>43647</v>
      </c>
      <c r="M63" s="4">
        <v>1000</v>
      </c>
      <c r="N63" s="2" t="s">
        <v>21</v>
      </c>
      <c r="O63" s="2" t="s">
        <v>26</v>
      </c>
      <c r="P63" s="4">
        <v>1000</v>
      </c>
      <c r="Q63" s="2" t="s">
        <v>27</v>
      </c>
      <c r="R63" s="2" t="s">
        <v>271</v>
      </c>
      <c r="S63" s="2" t="s">
        <v>271</v>
      </c>
      <c r="T63" s="4">
        <v>1000</v>
      </c>
      <c r="U63" s="2" t="s">
        <v>21</v>
      </c>
      <c r="V63" s="2" t="s">
        <v>26</v>
      </c>
      <c r="W63" s="2" t="s">
        <v>37</v>
      </c>
      <c r="X63" s="5"/>
    </row>
    <row r="64" spans="1:24" x14ac:dyDescent="0.25">
      <c r="A64" s="2" t="s">
        <v>304</v>
      </c>
      <c r="B64" s="2" t="s">
        <v>305</v>
      </c>
      <c r="C64" s="2" t="s">
        <v>38</v>
      </c>
      <c r="D64" s="2" t="s">
        <v>21</v>
      </c>
      <c r="E64" s="2" t="s">
        <v>22</v>
      </c>
      <c r="F64" s="2" t="s">
        <v>268</v>
      </c>
      <c r="G64" s="2" t="s">
        <v>269</v>
      </c>
      <c r="H64" s="10">
        <f t="shared" si="0"/>
        <v>0</v>
      </c>
      <c r="I64" s="2" t="s">
        <v>307</v>
      </c>
      <c r="J64" s="3">
        <v>43831</v>
      </c>
      <c r="K64" s="2" t="s">
        <v>271</v>
      </c>
      <c r="L64" s="3">
        <v>43647</v>
      </c>
      <c r="M64" s="4">
        <v>1000</v>
      </c>
      <c r="N64" s="2" t="s">
        <v>21</v>
      </c>
      <c r="O64" s="2" t="s">
        <v>26</v>
      </c>
      <c r="P64" s="4">
        <v>1000</v>
      </c>
      <c r="Q64" s="2" t="s">
        <v>27</v>
      </c>
      <c r="R64" s="2" t="s">
        <v>308</v>
      </c>
      <c r="S64" s="2" t="s">
        <v>308</v>
      </c>
      <c r="T64" s="4">
        <v>1000</v>
      </c>
      <c r="U64" s="2" t="s">
        <v>21</v>
      </c>
      <c r="V64" s="2" t="s">
        <v>26</v>
      </c>
      <c r="W64" s="2" t="s">
        <v>309</v>
      </c>
      <c r="X64" s="5"/>
    </row>
    <row r="65" spans="1:24" x14ac:dyDescent="0.25">
      <c r="A65" s="2" t="s">
        <v>310</v>
      </c>
      <c r="B65" s="2" t="s">
        <v>311</v>
      </c>
      <c r="C65" s="2" t="s">
        <v>134</v>
      </c>
      <c r="D65" s="2" t="s">
        <v>21</v>
      </c>
      <c r="E65" s="2" t="s">
        <v>22</v>
      </c>
      <c r="F65" s="2" t="s">
        <v>55</v>
      </c>
      <c r="G65" s="2" t="s">
        <v>56</v>
      </c>
      <c r="H65" s="10">
        <f t="shared" si="0"/>
        <v>5.8500000000000002E-3</v>
      </c>
      <c r="I65" s="2" t="s">
        <v>57</v>
      </c>
      <c r="J65" s="3">
        <v>43831</v>
      </c>
      <c r="K65" s="2" t="s">
        <v>58</v>
      </c>
      <c r="L65" s="3">
        <v>43647</v>
      </c>
      <c r="M65" s="4">
        <v>1000</v>
      </c>
      <c r="N65" s="2" t="s">
        <v>21</v>
      </c>
      <c r="O65" s="2" t="s">
        <v>26</v>
      </c>
      <c r="P65" s="4">
        <v>1000</v>
      </c>
      <c r="Q65" s="2" t="s">
        <v>27</v>
      </c>
      <c r="R65" s="2" t="s">
        <v>58</v>
      </c>
      <c r="S65" s="2" t="s">
        <v>58</v>
      </c>
      <c r="T65" s="4">
        <v>1000</v>
      </c>
      <c r="U65" s="2" t="s">
        <v>21</v>
      </c>
      <c r="V65" s="2" t="s">
        <v>26</v>
      </c>
      <c r="W65" s="2" t="s">
        <v>37</v>
      </c>
      <c r="X65" s="5"/>
    </row>
    <row r="66" spans="1:24" x14ac:dyDescent="0.25">
      <c r="A66" s="2" t="s">
        <v>312</v>
      </c>
      <c r="B66" s="2" t="s">
        <v>313</v>
      </c>
      <c r="C66" s="2" t="s">
        <v>43</v>
      </c>
      <c r="D66" s="2" t="s">
        <v>21</v>
      </c>
      <c r="E66" s="2" t="s">
        <v>22</v>
      </c>
      <c r="F66" s="2" t="s">
        <v>55</v>
      </c>
      <c r="G66" s="2" t="s">
        <v>56</v>
      </c>
      <c r="H66" s="10">
        <f t="shared" si="0"/>
        <v>1.17E-3</v>
      </c>
      <c r="I66" s="2" t="s">
        <v>57</v>
      </c>
      <c r="J66" s="3">
        <v>43831</v>
      </c>
      <c r="K66" s="2" t="s">
        <v>58</v>
      </c>
      <c r="L66" s="3">
        <v>43647</v>
      </c>
      <c r="M66" s="4">
        <v>1000</v>
      </c>
      <c r="N66" s="2" t="s">
        <v>21</v>
      </c>
      <c r="O66" s="2" t="s">
        <v>26</v>
      </c>
      <c r="P66" s="4">
        <v>1000</v>
      </c>
      <c r="Q66" s="2" t="s">
        <v>27</v>
      </c>
      <c r="R66" s="2" t="s">
        <v>58</v>
      </c>
      <c r="S66" s="2" t="s">
        <v>58</v>
      </c>
      <c r="T66" s="4">
        <v>1000</v>
      </c>
      <c r="U66" s="2" t="s">
        <v>21</v>
      </c>
      <c r="V66" s="2" t="s">
        <v>26</v>
      </c>
      <c r="W66" s="2" t="s">
        <v>37</v>
      </c>
      <c r="X66" s="5"/>
    </row>
    <row r="67" spans="1:24" x14ac:dyDescent="0.25">
      <c r="A67" s="2" t="s">
        <v>314</v>
      </c>
      <c r="B67" s="2" t="s">
        <v>315</v>
      </c>
      <c r="C67" s="2" t="s">
        <v>43</v>
      </c>
      <c r="D67" s="2" t="s">
        <v>21</v>
      </c>
      <c r="E67" s="2" t="s">
        <v>22</v>
      </c>
      <c r="F67" s="2" t="s">
        <v>268</v>
      </c>
      <c r="G67" s="2" t="s">
        <v>269</v>
      </c>
      <c r="H67" s="10">
        <f t="shared" ref="H67:H84" si="1">G67*C67/1000000</f>
        <v>9.6000000000000002E-4</v>
      </c>
      <c r="I67" s="2" t="s">
        <v>270</v>
      </c>
      <c r="J67" s="3">
        <v>43831</v>
      </c>
      <c r="K67" s="2" t="s">
        <v>271</v>
      </c>
      <c r="L67" s="3">
        <v>43647</v>
      </c>
      <c r="M67" s="4">
        <v>1000</v>
      </c>
      <c r="N67" s="2" t="s">
        <v>21</v>
      </c>
      <c r="O67" s="2" t="s">
        <v>26</v>
      </c>
      <c r="P67" s="4">
        <v>1000</v>
      </c>
      <c r="Q67" s="2" t="s">
        <v>27</v>
      </c>
      <c r="R67" s="2" t="s">
        <v>271</v>
      </c>
      <c r="S67" s="2" t="s">
        <v>271</v>
      </c>
      <c r="T67" s="4">
        <v>1000</v>
      </c>
      <c r="U67" s="2" t="s">
        <v>21</v>
      </c>
      <c r="V67" s="2" t="s">
        <v>26</v>
      </c>
      <c r="W67" s="2" t="s">
        <v>37</v>
      </c>
      <c r="X67" s="5"/>
    </row>
    <row r="68" spans="1:24" x14ac:dyDescent="0.25">
      <c r="A68" s="2" t="s">
        <v>316</v>
      </c>
      <c r="B68" s="2" t="s">
        <v>317</v>
      </c>
      <c r="C68" s="2" t="s">
        <v>43</v>
      </c>
      <c r="D68" s="2" t="s">
        <v>21</v>
      </c>
      <c r="E68" s="2" t="s">
        <v>22</v>
      </c>
      <c r="F68" s="2" t="s">
        <v>55</v>
      </c>
      <c r="G68" s="2" t="s">
        <v>56</v>
      </c>
      <c r="H68" s="10">
        <f t="shared" si="1"/>
        <v>1.17E-3</v>
      </c>
      <c r="I68" s="2" t="s">
        <v>57</v>
      </c>
      <c r="J68" s="3">
        <v>43831</v>
      </c>
      <c r="K68" s="2" t="s">
        <v>58</v>
      </c>
      <c r="L68" s="3">
        <v>43647</v>
      </c>
      <c r="M68" s="4">
        <v>1000</v>
      </c>
      <c r="N68" s="2" t="s">
        <v>21</v>
      </c>
      <c r="O68" s="2" t="s">
        <v>26</v>
      </c>
      <c r="P68" s="4">
        <v>1000</v>
      </c>
      <c r="Q68" s="2" t="s">
        <v>27</v>
      </c>
      <c r="R68" s="2" t="s">
        <v>58</v>
      </c>
      <c r="S68" s="2" t="s">
        <v>58</v>
      </c>
      <c r="T68" s="4">
        <v>1000</v>
      </c>
      <c r="U68" s="2" t="s">
        <v>21</v>
      </c>
      <c r="V68" s="2" t="s">
        <v>26</v>
      </c>
      <c r="W68" s="2" t="s">
        <v>37</v>
      </c>
      <c r="X68" s="5"/>
    </row>
    <row r="69" spans="1:24" x14ac:dyDescent="0.25">
      <c r="A69" s="2" t="s">
        <v>318</v>
      </c>
      <c r="B69" s="2" t="s">
        <v>319</v>
      </c>
      <c r="C69" s="2" t="s">
        <v>43</v>
      </c>
      <c r="D69" s="2" t="s">
        <v>21</v>
      </c>
      <c r="E69" s="2" t="s">
        <v>22</v>
      </c>
      <c r="F69" s="2" t="s">
        <v>268</v>
      </c>
      <c r="G69" s="2" t="s">
        <v>269</v>
      </c>
      <c r="H69" s="10">
        <f t="shared" si="1"/>
        <v>9.6000000000000002E-4</v>
      </c>
      <c r="I69" s="2" t="s">
        <v>270</v>
      </c>
      <c r="J69" s="3">
        <v>43831</v>
      </c>
      <c r="K69" s="2" t="s">
        <v>271</v>
      </c>
      <c r="L69" s="3">
        <v>43647</v>
      </c>
      <c r="M69" s="4">
        <v>1000</v>
      </c>
      <c r="N69" s="2" t="s">
        <v>21</v>
      </c>
      <c r="O69" s="2" t="s">
        <v>26</v>
      </c>
      <c r="P69" s="4">
        <v>1000</v>
      </c>
      <c r="Q69" s="2" t="s">
        <v>27</v>
      </c>
      <c r="R69" s="2" t="s">
        <v>271</v>
      </c>
      <c r="S69" s="2" t="s">
        <v>271</v>
      </c>
      <c r="T69" s="4">
        <v>1000</v>
      </c>
      <c r="U69" s="2" t="s">
        <v>21</v>
      </c>
      <c r="V69" s="2" t="s">
        <v>26</v>
      </c>
      <c r="W69" s="2" t="s">
        <v>37</v>
      </c>
      <c r="X69" s="5"/>
    </row>
    <row r="70" spans="1:24" x14ac:dyDescent="0.25">
      <c r="A70" s="2" t="s">
        <v>320</v>
      </c>
      <c r="B70" s="2" t="s">
        <v>321</v>
      </c>
      <c r="C70" s="2" t="s">
        <v>43</v>
      </c>
      <c r="D70" s="2" t="s">
        <v>21</v>
      </c>
      <c r="E70" s="2" t="s">
        <v>22</v>
      </c>
      <c r="F70" s="2" t="s">
        <v>55</v>
      </c>
      <c r="G70" s="2" t="s">
        <v>56</v>
      </c>
      <c r="H70" s="10">
        <f t="shared" si="1"/>
        <v>1.17E-3</v>
      </c>
      <c r="I70" s="2" t="s">
        <v>57</v>
      </c>
      <c r="J70" s="3">
        <v>43831</v>
      </c>
      <c r="K70" s="2" t="s">
        <v>58</v>
      </c>
      <c r="L70" s="3">
        <v>43647</v>
      </c>
      <c r="M70" s="4">
        <v>1000</v>
      </c>
      <c r="N70" s="2" t="s">
        <v>21</v>
      </c>
      <c r="O70" s="2" t="s">
        <v>26</v>
      </c>
      <c r="P70" s="4">
        <v>1000</v>
      </c>
      <c r="Q70" s="2" t="s">
        <v>27</v>
      </c>
      <c r="R70" s="2" t="s">
        <v>58</v>
      </c>
      <c r="S70" s="2" t="s">
        <v>58</v>
      </c>
      <c r="T70" s="4">
        <v>1000</v>
      </c>
      <c r="U70" s="2" t="s">
        <v>21</v>
      </c>
      <c r="V70" s="2" t="s">
        <v>26</v>
      </c>
      <c r="W70" s="2" t="s">
        <v>37</v>
      </c>
      <c r="X70" s="5"/>
    </row>
    <row r="71" spans="1:24" x14ac:dyDescent="0.25">
      <c r="A71" s="2" t="s">
        <v>322</v>
      </c>
      <c r="B71" s="2" t="s">
        <v>323</v>
      </c>
      <c r="C71" s="2" t="s">
        <v>43</v>
      </c>
      <c r="D71" s="2" t="s">
        <v>21</v>
      </c>
      <c r="E71" s="2" t="s">
        <v>22</v>
      </c>
      <c r="F71" s="2" t="s">
        <v>55</v>
      </c>
      <c r="G71" s="2" t="s">
        <v>56</v>
      </c>
      <c r="H71" s="10">
        <f t="shared" si="1"/>
        <v>1.17E-3</v>
      </c>
      <c r="I71" s="2" t="s">
        <v>57</v>
      </c>
      <c r="J71" s="3">
        <v>43831</v>
      </c>
      <c r="K71" s="2" t="s">
        <v>58</v>
      </c>
      <c r="L71" s="3">
        <v>43647</v>
      </c>
      <c r="M71" s="4">
        <v>1000</v>
      </c>
      <c r="N71" s="2" t="s">
        <v>21</v>
      </c>
      <c r="O71" s="2" t="s">
        <v>26</v>
      </c>
      <c r="P71" s="4">
        <v>1000</v>
      </c>
      <c r="Q71" s="2" t="s">
        <v>27</v>
      </c>
      <c r="R71" s="2" t="s">
        <v>58</v>
      </c>
      <c r="S71" s="2" t="s">
        <v>58</v>
      </c>
      <c r="T71" s="4">
        <v>1000</v>
      </c>
      <c r="U71" s="2" t="s">
        <v>21</v>
      </c>
      <c r="V71" s="2" t="s">
        <v>26</v>
      </c>
      <c r="W71" s="2" t="s">
        <v>37</v>
      </c>
      <c r="X71" s="5"/>
    </row>
    <row r="72" spans="1:24" x14ac:dyDescent="0.25">
      <c r="A72" s="2" t="s">
        <v>324</v>
      </c>
      <c r="B72" s="2" t="s">
        <v>325</v>
      </c>
      <c r="C72" s="2" t="s">
        <v>43</v>
      </c>
      <c r="D72" s="2" t="s">
        <v>21</v>
      </c>
      <c r="E72" s="2" t="s">
        <v>22</v>
      </c>
      <c r="F72" s="2" t="s">
        <v>55</v>
      </c>
      <c r="G72" s="2" t="s">
        <v>56</v>
      </c>
      <c r="H72" s="10">
        <f t="shared" si="1"/>
        <v>1.17E-3</v>
      </c>
      <c r="I72" s="2" t="s">
        <v>57</v>
      </c>
      <c r="J72" s="3">
        <v>43831</v>
      </c>
      <c r="K72" s="2" t="s">
        <v>58</v>
      </c>
      <c r="L72" s="3">
        <v>43647</v>
      </c>
      <c r="M72" s="4">
        <v>1000</v>
      </c>
      <c r="N72" s="2" t="s">
        <v>21</v>
      </c>
      <c r="O72" s="2" t="s">
        <v>26</v>
      </c>
      <c r="P72" s="4">
        <v>1000</v>
      </c>
      <c r="Q72" s="2" t="s">
        <v>49</v>
      </c>
      <c r="R72" s="2" t="s">
        <v>58</v>
      </c>
      <c r="S72" s="2" t="s">
        <v>58</v>
      </c>
      <c r="T72" s="4">
        <v>1000</v>
      </c>
      <c r="U72" s="2" t="s">
        <v>21</v>
      </c>
      <c r="V72" s="2" t="s">
        <v>26</v>
      </c>
      <c r="W72" s="2" t="s">
        <v>37</v>
      </c>
      <c r="X72" s="5"/>
    </row>
    <row r="73" spans="1:24" x14ac:dyDescent="0.25">
      <c r="A73" s="2" t="s">
        <v>326</v>
      </c>
      <c r="B73" s="2" t="s">
        <v>327</v>
      </c>
      <c r="C73" s="2" t="s">
        <v>79</v>
      </c>
      <c r="D73" s="2" t="s">
        <v>21</v>
      </c>
      <c r="E73" s="2" t="s">
        <v>22</v>
      </c>
      <c r="F73" s="2" t="s">
        <v>55</v>
      </c>
      <c r="G73" s="2" t="s">
        <v>56</v>
      </c>
      <c r="H73" s="10">
        <f t="shared" si="1"/>
        <v>3.5100000000000001E-3</v>
      </c>
      <c r="I73" s="2" t="s">
        <v>57</v>
      </c>
      <c r="J73" s="3">
        <v>43831</v>
      </c>
      <c r="K73" s="2" t="s">
        <v>58</v>
      </c>
      <c r="L73" s="3">
        <v>43647</v>
      </c>
      <c r="M73" s="4">
        <v>1000</v>
      </c>
      <c r="N73" s="2" t="s">
        <v>21</v>
      </c>
      <c r="O73" s="2" t="s">
        <v>26</v>
      </c>
      <c r="P73" s="4">
        <v>1000</v>
      </c>
      <c r="Q73" s="2" t="s">
        <v>27</v>
      </c>
      <c r="R73" s="2" t="s">
        <v>58</v>
      </c>
      <c r="S73" s="2" t="s">
        <v>58</v>
      </c>
      <c r="T73" s="4">
        <v>1000</v>
      </c>
      <c r="U73" s="2" t="s">
        <v>21</v>
      </c>
      <c r="V73" s="2" t="s">
        <v>26</v>
      </c>
      <c r="W73" s="2" t="s">
        <v>37</v>
      </c>
      <c r="X73" s="5"/>
    </row>
    <row r="74" spans="1:24" x14ac:dyDescent="0.25">
      <c r="A74" s="2" t="s">
        <v>328</v>
      </c>
      <c r="B74" s="2" t="s">
        <v>329</v>
      </c>
      <c r="C74" s="2" t="s">
        <v>79</v>
      </c>
      <c r="D74" s="2" t="s">
        <v>21</v>
      </c>
      <c r="E74" s="2" t="s">
        <v>22</v>
      </c>
      <c r="F74" s="2" t="s">
        <v>55</v>
      </c>
      <c r="G74" s="2" t="s">
        <v>56</v>
      </c>
      <c r="H74" s="10">
        <f t="shared" si="1"/>
        <v>3.5100000000000001E-3</v>
      </c>
      <c r="I74" s="2" t="s">
        <v>57</v>
      </c>
      <c r="J74" s="3">
        <v>43831</v>
      </c>
      <c r="K74" s="2" t="s">
        <v>58</v>
      </c>
      <c r="L74" s="3">
        <v>43647</v>
      </c>
      <c r="M74" s="4">
        <v>1000</v>
      </c>
      <c r="N74" s="2" t="s">
        <v>21</v>
      </c>
      <c r="O74" s="2" t="s">
        <v>26</v>
      </c>
      <c r="P74" s="4">
        <v>1000</v>
      </c>
      <c r="Q74" s="2" t="s">
        <v>49</v>
      </c>
      <c r="R74" s="2" t="s">
        <v>58</v>
      </c>
      <c r="S74" s="2" t="s">
        <v>58</v>
      </c>
      <c r="T74" s="4">
        <v>1000</v>
      </c>
      <c r="U74" s="2" t="s">
        <v>21</v>
      </c>
      <c r="V74" s="2" t="s">
        <v>26</v>
      </c>
      <c r="W74" s="2" t="s">
        <v>37</v>
      </c>
      <c r="X74" s="5"/>
    </row>
    <row r="75" spans="1:24" x14ac:dyDescent="0.25">
      <c r="A75" s="2" t="s">
        <v>330</v>
      </c>
      <c r="B75" s="2" t="s">
        <v>331</v>
      </c>
      <c r="C75" s="2" t="s">
        <v>306</v>
      </c>
      <c r="D75" s="2" t="s">
        <v>21</v>
      </c>
      <c r="E75" s="2" t="s">
        <v>22</v>
      </c>
      <c r="F75" s="2" t="s">
        <v>332</v>
      </c>
      <c r="G75" s="2" t="s">
        <v>333</v>
      </c>
      <c r="H75" s="10">
        <f t="shared" si="1"/>
        <v>2.904E-2</v>
      </c>
      <c r="I75" s="2" t="s">
        <v>334</v>
      </c>
      <c r="J75" s="3">
        <v>43831</v>
      </c>
      <c r="K75" s="2" t="s">
        <v>334</v>
      </c>
      <c r="L75" s="3">
        <v>43647</v>
      </c>
      <c r="M75" s="4">
        <v>1000</v>
      </c>
      <c r="N75" s="2" t="s">
        <v>21</v>
      </c>
      <c r="O75" s="2" t="s">
        <v>26</v>
      </c>
      <c r="P75" s="4">
        <v>1000</v>
      </c>
      <c r="Q75" s="2" t="s">
        <v>27</v>
      </c>
      <c r="R75" s="2" t="s">
        <v>334</v>
      </c>
      <c r="S75" s="2" t="s">
        <v>334</v>
      </c>
      <c r="T75" s="4">
        <v>1000</v>
      </c>
      <c r="U75" s="2" t="s">
        <v>21</v>
      </c>
      <c r="V75" s="2" t="s">
        <v>26</v>
      </c>
      <c r="W75" s="2" t="s">
        <v>37</v>
      </c>
      <c r="X75" s="5"/>
    </row>
    <row r="76" spans="1:24" x14ac:dyDescent="0.25">
      <c r="A76" s="2" t="s">
        <v>335</v>
      </c>
      <c r="B76" s="2" t="s">
        <v>336</v>
      </c>
      <c r="C76" s="2" t="s">
        <v>274</v>
      </c>
      <c r="D76" s="2" t="s">
        <v>21</v>
      </c>
      <c r="E76" s="2" t="s">
        <v>22</v>
      </c>
      <c r="F76" s="2" t="s">
        <v>131</v>
      </c>
      <c r="G76" s="2" t="s">
        <v>275</v>
      </c>
      <c r="H76" s="10">
        <f t="shared" si="1"/>
        <v>1.2319999999999999E-2</v>
      </c>
      <c r="I76" s="2" t="s">
        <v>276</v>
      </c>
      <c r="J76" s="3">
        <v>43831</v>
      </c>
      <c r="K76" s="2" t="s">
        <v>276</v>
      </c>
      <c r="L76" s="3">
        <v>43647</v>
      </c>
      <c r="M76" s="4">
        <v>1000</v>
      </c>
      <c r="N76" s="2" t="s">
        <v>21</v>
      </c>
      <c r="O76" s="2" t="s">
        <v>26</v>
      </c>
      <c r="P76" s="4">
        <v>1000</v>
      </c>
      <c r="Q76" s="2" t="s">
        <v>27</v>
      </c>
      <c r="R76" s="2" t="s">
        <v>276</v>
      </c>
      <c r="S76" s="2" t="s">
        <v>276</v>
      </c>
      <c r="T76" s="4">
        <v>1000</v>
      </c>
      <c r="U76" s="2" t="s">
        <v>21</v>
      </c>
      <c r="V76" s="2" t="s">
        <v>26</v>
      </c>
      <c r="W76" s="2" t="s">
        <v>37</v>
      </c>
      <c r="X76" s="5"/>
    </row>
    <row r="77" spans="1:24" x14ac:dyDescent="0.25">
      <c r="A77" s="2" t="s">
        <v>337</v>
      </c>
      <c r="B77" s="2" t="s">
        <v>338</v>
      </c>
      <c r="C77" s="2" t="s">
        <v>79</v>
      </c>
      <c r="D77" s="2" t="s">
        <v>21</v>
      </c>
      <c r="E77" s="2" t="s">
        <v>22</v>
      </c>
      <c r="F77" s="2" t="s">
        <v>339</v>
      </c>
      <c r="G77" s="2" t="s">
        <v>340</v>
      </c>
      <c r="H77" s="10">
        <f t="shared" si="1"/>
        <v>0.19800000000000001</v>
      </c>
      <c r="I77" s="2" t="s">
        <v>339</v>
      </c>
      <c r="J77" s="3">
        <v>43831</v>
      </c>
      <c r="K77" s="2" t="s">
        <v>339</v>
      </c>
      <c r="L77" s="3">
        <v>43647</v>
      </c>
      <c r="M77" s="4">
        <v>1000</v>
      </c>
      <c r="N77" s="2" t="s">
        <v>21</v>
      </c>
      <c r="O77" s="2" t="s">
        <v>26</v>
      </c>
      <c r="P77" s="4">
        <v>1000</v>
      </c>
      <c r="Q77" s="2" t="s">
        <v>49</v>
      </c>
      <c r="R77" s="2" t="s">
        <v>339</v>
      </c>
      <c r="S77" s="2" t="s">
        <v>339</v>
      </c>
      <c r="T77" s="4">
        <v>1000</v>
      </c>
      <c r="U77" s="2" t="s">
        <v>21</v>
      </c>
      <c r="V77" s="2" t="s">
        <v>26</v>
      </c>
      <c r="W77" s="2" t="s">
        <v>104</v>
      </c>
      <c r="X77" s="5"/>
    </row>
    <row r="78" spans="1:24" x14ac:dyDescent="0.25">
      <c r="A78" s="2" t="s">
        <v>341</v>
      </c>
      <c r="B78" s="2" t="s">
        <v>342</v>
      </c>
      <c r="C78" s="2" t="s">
        <v>79</v>
      </c>
      <c r="D78" s="2" t="s">
        <v>21</v>
      </c>
      <c r="E78" s="2" t="s">
        <v>22</v>
      </c>
      <c r="F78" s="2" t="s">
        <v>343</v>
      </c>
      <c r="G78" s="2" t="s">
        <v>185</v>
      </c>
      <c r="H78" s="10">
        <f t="shared" si="1"/>
        <v>1.5450000000000002E-2</v>
      </c>
      <c r="I78" s="2" t="s">
        <v>160</v>
      </c>
      <c r="J78" s="3">
        <v>43831</v>
      </c>
      <c r="K78" s="2" t="s">
        <v>343</v>
      </c>
      <c r="L78" s="3">
        <v>43647</v>
      </c>
      <c r="M78" s="4">
        <v>1000</v>
      </c>
      <c r="N78" s="2" t="s">
        <v>21</v>
      </c>
      <c r="O78" s="2" t="s">
        <v>26</v>
      </c>
      <c r="P78" s="4">
        <v>1000</v>
      </c>
      <c r="Q78" s="2" t="s">
        <v>27</v>
      </c>
      <c r="R78" s="2" t="s">
        <v>160</v>
      </c>
      <c r="S78" s="2" t="s">
        <v>160</v>
      </c>
      <c r="T78" s="4">
        <v>1000</v>
      </c>
      <c r="U78" s="2" t="s">
        <v>21</v>
      </c>
      <c r="V78" s="2" t="s">
        <v>26</v>
      </c>
      <c r="W78" s="2" t="s">
        <v>28</v>
      </c>
      <c r="X78" s="5"/>
    </row>
    <row r="79" spans="1:24" x14ac:dyDescent="0.25">
      <c r="A79" s="2" t="s">
        <v>344</v>
      </c>
      <c r="B79" s="2" t="s">
        <v>345</v>
      </c>
      <c r="C79" s="2" t="s">
        <v>43</v>
      </c>
      <c r="D79" s="2" t="s">
        <v>21</v>
      </c>
      <c r="E79" s="2" t="s">
        <v>61</v>
      </c>
      <c r="F79" s="2" t="s">
        <v>228</v>
      </c>
      <c r="G79" s="2" t="s">
        <v>228</v>
      </c>
      <c r="H79" s="10">
        <f t="shared" si="1"/>
        <v>3.9E-2</v>
      </c>
      <c r="I79" s="2" t="s">
        <v>346</v>
      </c>
      <c r="J79" s="3">
        <v>43831</v>
      </c>
      <c r="K79" s="2" t="s">
        <v>228</v>
      </c>
      <c r="L79" s="3">
        <v>43647</v>
      </c>
      <c r="M79" s="4">
        <v>1000</v>
      </c>
      <c r="N79" s="2" t="s">
        <v>21</v>
      </c>
      <c r="O79" s="2" t="s">
        <v>26</v>
      </c>
      <c r="P79" s="4">
        <v>1000</v>
      </c>
      <c r="Q79" s="2" t="s">
        <v>27</v>
      </c>
      <c r="R79" s="2" t="s">
        <v>346</v>
      </c>
      <c r="S79" s="2" t="s">
        <v>346</v>
      </c>
      <c r="T79" s="4">
        <v>1000</v>
      </c>
      <c r="U79" s="2" t="s">
        <v>21</v>
      </c>
      <c r="V79" s="2" t="s">
        <v>26</v>
      </c>
      <c r="W79" s="2" t="s">
        <v>40</v>
      </c>
      <c r="X79" s="5"/>
    </row>
    <row r="80" spans="1:24" x14ac:dyDescent="0.25">
      <c r="A80" s="2" t="s">
        <v>347</v>
      </c>
      <c r="B80" s="2" t="s">
        <v>348</v>
      </c>
      <c r="C80" s="2" t="s">
        <v>38</v>
      </c>
      <c r="D80" s="2" t="s">
        <v>21</v>
      </c>
      <c r="E80" s="2" t="s">
        <v>61</v>
      </c>
      <c r="F80" s="2" t="s">
        <v>349</v>
      </c>
      <c r="G80" s="2" t="s">
        <v>350</v>
      </c>
      <c r="H80" s="10">
        <f t="shared" si="1"/>
        <v>0</v>
      </c>
      <c r="I80" s="2" t="s">
        <v>351</v>
      </c>
      <c r="J80" s="3">
        <v>43831</v>
      </c>
      <c r="K80" s="2" t="s">
        <v>352</v>
      </c>
      <c r="L80" s="3">
        <v>43647</v>
      </c>
      <c r="M80" s="4">
        <v>1000</v>
      </c>
      <c r="N80" s="2" t="s">
        <v>21</v>
      </c>
      <c r="O80" s="2" t="s">
        <v>26</v>
      </c>
      <c r="P80" s="4">
        <v>1000</v>
      </c>
      <c r="Q80" s="2" t="s">
        <v>49</v>
      </c>
      <c r="R80" s="2" t="s">
        <v>353</v>
      </c>
      <c r="S80" s="2" t="s">
        <v>353</v>
      </c>
      <c r="T80" s="4">
        <v>1000</v>
      </c>
      <c r="U80" s="2" t="s">
        <v>21</v>
      </c>
      <c r="V80" s="2" t="s">
        <v>51</v>
      </c>
      <c r="W80" s="2" t="s">
        <v>52</v>
      </c>
      <c r="X80" s="5"/>
    </row>
    <row r="81" spans="1:24" x14ac:dyDescent="0.25">
      <c r="A81" s="2" t="s">
        <v>354</v>
      </c>
      <c r="B81" s="2" t="s">
        <v>355</v>
      </c>
      <c r="C81" s="2" t="s">
        <v>43</v>
      </c>
      <c r="D81" s="2" t="s">
        <v>21</v>
      </c>
      <c r="E81" s="2" t="s">
        <v>61</v>
      </c>
      <c r="F81" s="2" t="s">
        <v>356</v>
      </c>
      <c r="G81" s="2" t="s">
        <v>357</v>
      </c>
      <c r="H81" s="10">
        <f t="shared" si="1"/>
        <v>4.9509999999999998E-2</v>
      </c>
      <c r="I81" s="2" t="s">
        <v>358</v>
      </c>
      <c r="J81" s="3">
        <v>43831</v>
      </c>
      <c r="K81" s="2" t="s">
        <v>356</v>
      </c>
      <c r="L81" s="3">
        <v>43647</v>
      </c>
      <c r="M81" s="4">
        <v>1000</v>
      </c>
      <c r="N81" s="2" t="s">
        <v>21</v>
      </c>
      <c r="O81" s="2" t="s">
        <v>26</v>
      </c>
      <c r="P81" s="4">
        <v>1000</v>
      </c>
      <c r="Q81" s="2" t="s">
        <v>27</v>
      </c>
      <c r="R81" s="2" t="s">
        <v>359</v>
      </c>
      <c r="S81" s="2" t="s">
        <v>359</v>
      </c>
      <c r="T81" s="4">
        <v>1000</v>
      </c>
      <c r="U81" s="2" t="s">
        <v>21</v>
      </c>
      <c r="V81" s="2" t="s">
        <v>67</v>
      </c>
      <c r="W81" s="2" t="s">
        <v>360</v>
      </c>
      <c r="X81" s="5"/>
    </row>
    <row r="82" spans="1:24" x14ac:dyDescent="0.25">
      <c r="A82" s="2" t="s">
        <v>361</v>
      </c>
      <c r="B82" s="2" t="s">
        <v>362</v>
      </c>
      <c r="C82" s="2" t="s">
        <v>38</v>
      </c>
      <c r="D82" s="2" t="s">
        <v>21</v>
      </c>
      <c r="E82" s="2" t="s">
        <v>22</v>
      </c>
      <c r="F82" s="2" t="s">
        <v>363</v>
      </c>
      <c r="G82" s="2" t="s">
        <v>364</v>
      </c>
      <c r="H82" s="10">
        <f t="shared" si="1"/>
        <v>0</v>
      </c>
      <c r="I82" s="2" t="s">
        <v>365</v>
      </c>
      <c r="J82" s="3">
        <v>43831</v>
      </c>
      <c r="K82" s="2" t="s">
        <v>363</v>
      </c>
      <c r="L82" s="3">
        <v>43647</v>
      </c>
      <c r="M82" s="4">
        <v>1000</v>
      </c>
      <c r="N82" s="2" t="s">
        <v>21</v>
      </c>
      <c r="O82" s="2" t="s">
        <v>26</v>
      </c>
      <c r="P82" s="4">
        <v>1000</v>
      </c>
      <c r="Q82" s="2" t="s">
        <v>49</v>
      </c>
      <c r="R82" s="2" t="s">
        <v>366</v>
      </c>
      <c r="S82" s="2" t="s">
        <v>366</v>
      </c>
      <c r="T82" s="4">
        <v>1000</v>
      </c>
      <c r="U82" s="2" t="s">
        <v>21</v>
      </c>
      <c r="V82" s="2" t="s">
        <v>26</v>
      </c>
      <c r="W82" s="2" t="s">
        <v>367</v>
      </c>
      <c r="X82" s="5"/>
    </row>
    <row r="83" spans="1:24" x14ac:dyDescent="0.25">
      <c r="A83" s="2" t="s">
        <v>368</v>
      </c>
      <c r="B83" s="2" t="s">
        <v>369</v>
      </c>
      <c r="C83" s="2" t="s">
        <v>214</v>
      </c>
      <c r="D83" s="2" t="s">
        <v>21</v>
      </c>
      <c r="E83" s="2" t="s">
        <v>22</v>
      </c>
      <c r="F83" s="2" t="s">
        <v>370</v>
      </c>
      <c r="G83" s="2" t="s">
        <v>370</v>
      </c>
      <c r="H83" s="10">
        <f t="shared" si="1"/>
        <v>5.6400000000000009E-5</v>
      </c>
      <c r="I83" s="2" t="s">
        <v>370</v>
      </c>
      <c r="J83" s="3">
        <v>43831</v>
      </c>
      <c r="K83" s="2" t="s">
        <v>370</v>
      </c>
      <c r="L83" s="3">
        <v>43647</v>
      </c>
      <c r="M83" s="4">
        <v>1000</v>
      </c>
      <c r="N83" s="2" t="s">
        <v>21</v>
      </c>
      <c r="O83" s="2" t="s">
        <v>26</v>
      </c>
      <c r="P83" s="4">
        <v>1000</v>
      </c>
      <c r="Q83" s="2" t="s">
        <v>49</v>
      </c>
      <c r="R83" s="2" t="s">
        <v>370</v>
      </c>
      <c r="S83" s="2" t="s">
        <v>370</v>
      </c>
      <c r="T83" s="4">
        <v>1000</v>
      </c>
      <c r="U83" s="2" t="s">
        <v>21</v>
      </c>
      <c r="V83" s="2" t="s">
        <v>26</v>
      </c>
      <c r="W83" s="2" t="s">
        <v>371</v>
      </c>
      <c r="X83" s="5"/>
    </row>
    <row r="84" spans="1:24" x14ac:dyDescent="0.25">
      <c r="A84" s="2" t="s">
        <v>372</v>
      </c>
      <c r="B84" s="2" t="s">
        <v>373</v>
      </c>
      <c r="C84" s="2" t="s">
        <v>43</v>
      </c>
      <c r="D84" s="2" t="s">
        <v>21</v>
      </c>
      <c r="E84" s="2" t="s">
        <v>22</v>
      </c>
      <c r="F84" s="2" t="s">
        <v>136</v>
      </c>
      <c r="G84" s="2" t="s">
        <v>136</v>
      </c>
      <c r="H84" s="10">
        <f t="shared" si="1"/>
        <v>2.9499999999999999E-3</v>
      </c>
      <c r="I84" s="2" t="s">
        <v>136</v>
      </c>
      <c r="J84" s="3">
        <v>43831</v>
      </c>
      <c r="K84" s="2" t="s">
        <v>136</v>
      </c>
      <c r="L84" s="3">
        <v>43647</v>
      </c>
      <c r="M84" s="4">
        <v>1000</v>
      </c>
      <c r="N84" s="2" t="s">
        <v>21</v>
      </c>
      <c r="O84" s="2" t="s">
        <v>26</v>
      </c>
      <c r="P84" s="4">
        <v>1000</v>
      </c>
      <c r="Q84" s="2" t="s">
        <v>49</v>
      </c>
      <c r="R84" s="2" t="s">
        <v>136</v>
      </c>
      <c r="S84" s="2" t="s">
        <v>136</v>
      </c>
      <c r="T84" s="4">
        <v>1000</v>
      </c>
      <c r="U84" s="2" t="s">
        <v>21</v>
      </c>
      <c r="V84" s="2" t="s">
        <v>26</v>
      </c>
      <c r="W84" s="2" t="s">
        <v>371</v>
      </c>
      <c r="X8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C7" sqref="C7"/>
    </sheetView>
  </sheetViews>
  <sheetFormatPr baseColWidth="10" defaultRowHeight="15" x14ac:dyDescent="0.25"/>
  <cols>
    <col min="2" max="2" width="18.85546875" bestFit="1" customWidth="1"/>
    <col min="5" max="5" width="18.85546875" bestFit="1" customWidth="1"/>
    <col min="6" max="6" width="12" bestFit="1" customWidth="1"/>
    <col min="7" max="7" width="13.140625" customWidth="1"/>
  </cols>
  <sheetData>
    <row r="2" spans="2:7" x14ac:dyDescent="0.25">
      <c r="B2" s="19" t="s">
        <v>472</v>
      </c>
      <c r="C2" s="20"/>
      <c r="E2" s="19" t="s">
        <v>471</v>
      </c>
      <c r="F2" s="20"/>
    </row>
    <row r="3" spans="2:7" x14ac:dyDescent="0.25">
      <c r="B3" s="15" t="s">
        <v>463</v>
      </c>
      <c r="C3" s="15">
        <f>'BOM mat'!F84</f>
        <v>7.8503223600000025</v>
      </c>
      <c r="E3" s="15" t="s">
        <v>463</v>
      </c>
      <c r="F3" s="15">
        <v>8.5570000000000004</v>
      </c>
      <c r="G3" t="s">
        <v>464</v>
      </c>
    </row>
    <row r="4" spans="2:7" x14ac:dyDescent="0.25">
      <c r="B4" s="15" t="s">
        <v>465</v>
      </c>
      <c r="C4" s="15">
        <f>C3*5.1/100</f>
        <v>0.40036644036000013</v>
      </c>
      <c r="E4" s="15" t="s">
        <v>465</v>
      </c>
      <c r="F4" s="15">
        <v>0.43640699999999999</v>
      </c>
    </row>
    <row r="5" spans="2:7" x14ac:dyDescent="0.25">
      <c r="B5" s="15" t="s">
        <v>466</v>
      </c>
      <c r="C5" s="15">
        <f>C3+C4</f>
        <v>8.2506888003600025</v>
      </c>
      <c r="E5" s="15" t="s">
        <v>466</v>
      </c>
      <c r="F5" s="15">
        <v>8.9934069999999995</v>
      </c>
    </row>
    <row r="6" spans="2:7" x14ac:dyDescent="0.25">
      <c r="B6" s="15" t="s">
        <v>467</v>
      </c>
      <c r="C6" s="15">
        <v>2.0329999999999999</v>
      </c>
      <c r="E6" s="15" t="s">
        <v>467</v>
      </c>
      <c r="F6" s="15">
        <v>2.0329999999999999</v>
      </c>
      <c r="G6" t="s">
        <v>473</v>
      </c>
    </row>
    <row r="7" spans="2:7" x14ac:dyDescent="0.25">
      <c r="B7" s="15" t="s">
        <v>468</v>
      </c>
      <c r="C7" s="15">
        <f>C5+C6</f>
        <v>10.283688800360002</v>
      </c>
      <c r="E7" s="15" t="s">
        <v>468</v>
      </c>
      <c r="F7" s="15">
        <v>11.026407000000001</v>
      </c>
    </row>
    <row r="8" spans="2:7" x14ac:dyDescent="0.25">
      <c r="B8" s="15" t="s">
        <v>469</v>
      </c>
      <c r="C8" s="15">
        <v>11.88</v>
      </c>
      <c r="E8" s="15" t="s">
        <v>469</v>
      </c>
      <c r="F8" s="15">
        <v>11.88</v>
      </c>
    </row>
    <row r="9" spans="2:7" x14ac:dyDescent="0.25">
      <c r="B9" s="17" t="s">
        <v>470</v>
      </c>
      <c r="C9" s="18">
        <f>100*(C8-C7)/C8</f>
        <v>13.436962959932648</v>
      </c>
      <c r="E9" s="15" t="s">
        <v>470</v>
      </c>
      <c r="F9" s="16">
        <f>100*(F8-F7)/F8</f>
        <v>7.1851262626262624</v>
      </c>
    </row>
  </sheetData>
  <mergeCells count="2">
    <mergeCell ref="B2:C2"/>
    <mergeCell ref="E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BOM mat</vt:lpstr>
      <vt:lpstr>za38</vt:lpstr>
      <vt:lpstr>Producció</vt:lpstr>
      <vt:lpstr>Summary</vt:lpstr>
    </vt:vector>
  </TitlesOfParts>
  <Company>E.G.O. Blanc und Fischer &amp; Co.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Hidalgo, Sonia</dc:creator>
  <cp:lastModifiedBy>Hidalgo, Sonia</cp:lastModifiedBy>
  <dcterms:created xsi:type="dcterms:W3CDTF">2019-10-29T14:59:27Z</dcterms:created>
  <dcterms:modified xsi:type="dcterms:W3CDTF">2019-10-30T14:50:05Z</dcterms:modified>
</cp:coreProperties>
</file>