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joono/GoogleDrive/SKKU/크몽/정우영 교수님 프로젝트/"/>
    </mc:Choice>
  </mc:AlternateContent>
  <bookViews>
    <workbookView xWindow="580" yWindow="460" windowWidth="20480" windowHeight="9680"/>
  </bookViews>
  <sheets>
    <sheet name="리스트" sheetId="1" r:id="rId1"/>
    <sheet name="A" sheetId="11" r:id="rId2"/>
    <sheet name="B" sheetId="10" r:id="rId3"/>
    <sheet name="C" sheetId="12" r:id="rId4"/>
    <sheet name="D" sheetId="14" r:id="rId5"/>
    <sheet name="E" sheetId="13" r:id="rId6"/>
    <sheet name="F" sheetId="15" r:id="rId7"/>
    <sheet name="G" sheetId="17" r:id="rId8"/>
    <sheet name="H" sheetId="16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7" l="1"/>
  <c r="G3" i="17"/>
  <c r="F4" i="17"/>
  <c r="G4" i="17"/>
  <c r="F5" i="17"/>
  <c r="G5" i="17"/>
  <c r="F6" i="17"/>
  <c r="G6" i="17"/>
  <c r="F7" i="17"/>
  <c r="G7" i="17"/>
  <c r="F8" i="17"/>
  <c r="G8" i="17"/>
  <c r="G9" i="17"/>
  <c r="D11" i="1"/>
  <c r="E11" i="1"/>
  <c r="A9" i="17"/>
  <c r="C11" i="1"/>
  <c r="F4" i="16"/>
  <c r="G4" i="16"/>
  <c r="F3" i="16"/>
  <c r="G3" i="16"/>
  <c r="F17" i="15"/>
  <c r="G17" i="15"/>
  <c r="F16" i="15"/>
  <c r="G16" i="15"/>
  <c r="F15" i="15"/>
  <c r="G15" i="15"/>
  <c r="F14" i="15"/>
  <c r="G14" i="15"/>
  <c r="F13" i="15"/>
  <c r="G13" i="15"/>
  <c r="F12" i="15"/>
  <c r="G12" i="15"/>
  <c r="F11" i="15"/>
  <c r="G11" i="15"/>
  <c r="F10" i="15"/>
  <c r="G10" i="15"/>
  <c r="F9" i="15"/>
  <c r="G9" i="15"/>
  <c r="F8" i="15"/>
  <c r="G8" i="15"/>
  <c r="F7" i="15"/>
  <c r="G7" i="15"/>
  <c r="F6" i="15"/>
  <c r="G6" i="15"/>
  <c r="F5" i="15"/>
  <c r="G5" i="15"/>
  <c r="F4" i="15"/>
  <c r="G4" i="15"/>
  <c r="F3" i="15"/>
  <c r="G3" i="15"/>
  <c r="F11" i="13"/>
  <c r="G11" i="13"/>
  <c r="F10" i="13"/>
  <c r="G10" i="13"/>
  <c r="F9" i="13"/>
  <c r="G9" i="13"/>
  <c r="F8" i="13"/>
  <c r="G8" i="13"/>
  <c r="F7" i="13"/>
  <c r="G7" i="13"/>
  <c r="F6" i="13"/>
  <c r="G6" i="13"/>
  <c r="F5" i="13"/>
  <c r="G5" i="13"/>
  <c r="F4" i="13"/>
  <c r="G4" i="13"/>
  <c r="F3" i="13"/>
  <c r="G3" i="13"/>
  <c r="F6" i="14"/>
  <c r="G6" i="14"/>
  <c r="F5" i="14"/>
  <c r="G5" i="14"/>
  <c r="F4" i="14"/>
  <c r="G4" i="14"/>
  <c r="F3" i="14"/>
  <c r="G3" i="14"/>
  <c r="F8" i="10"/>
  <c r="G8" i="10"/>
  <c r="F7" i="10"/>
  <c r="G7" i="10"/>
  <c r="F6" i="10"/>
  <c r="G6" i="10"/>
  <c r="F5" i="10"/>
  <c r="G5" i="10"/>
  <c r="F4" i="10"/>
  <c r="G4" i="10"/>
  <c r="F3" i="10"/>
  <c r="G3" i="10"/>
  <c r="F18" i="11"/>
  <c r="G18" i="11"/>
  <c r="F17" i="11"/>
  <c r="G17" i="11"/>
  <c r="F16" i="11"/>
  <c r="G16" i="11"/>
  <c r="F15" i="11"/>
  <c r="G15" i="11"/>
  <c r="F14" i="11"/>
  <c r="G14" i="11"/>
  <c r="F13" i="11"/>
  <c r="G13" i="11"/>
  <c r="F12" i="11"/>
  <c r="G12" i="11"/>
  <c r="F11" i="11"/>
  <c r="G11" i="11"/>
  <c r="F10" i="11"/>
  <c r="G10" i="11"/>
  <c r="F9" i="11"/>
  <c r="G9" i="11"/>
  <c r="F8" i="11"/>
  <c r="G8" i="11"/>
  <c r="F7" i="11"/>
  <c r="G7" i="11"/>
  <c r="F6" i="11"/>
  <c r="G6" i="11"/>
  <c r="F5" i="11"/>
  <c r="G5" i="11"/>
  <c r="F4" i="11"/>
  <c r="G4" i="11"/>
  <c r="F3" i="11"/>
  <c r="G3" i="11"/>
  <c r="F3" i="12"/>
  <c r="G3" i="12"/>
  <c r="G21" i="11"/>
  <c r="A21" i="11"/>
  <c r="A8" i="16"/>
  <c r="C12" i="1"/>
  <c r="G8" i="16"/>
  <c r="D12" i="1"/>
  <c r="E12" i="1"/>
  <c r="A28" i="15"/>
  <c r="C8" i="1"/>
  <c r="G28" i="15"/>
  <c r="D8" i="1"/>
  <c r="E8" i="1"/>
  <c r="A9" i="14"/>
  <c r="C9" i="1"/>
  <c r="G9" i="14"/>
  <c r="D9" i="1"/>
  <c r="E9" i="1"/>
  <c r="A13" i="13"/>
  <c r="C10" i="1"/>
  <c r="A5" i="12"/>
  <c r="C7" i="1"/>
  <c r="A16" i="10"/>
  <c r="C6" i="1"/>
  <c r="C5" i="1"/>
  <c r="G13" i="13"/>
  <c r="D10" i="1"/>
  <c r="E10" i="1"/>
  <c r="G5" i="12"/>
  <c r="D7" i="1"/>
  <c r="E7" i="1"/>
  <c r="D5" i="1"/>
  <c r="E5" i="1"/>
  <c r="G16" i="10"/>
  <c r="D6" i="1"/>
  <c r="E6" i="1"/>
  <c r="E22" i="1"/>
  <c r="E23" i="1"/>
  <c r="E25" i="1"/>
</calcChain>
</file>

<file path=xl/comments1.xml><?xml version="1.0" encoding="utf-8"?>
<comments xmlns="http://schemas.openxmlformats.org/spreadsheetml/2006/main">
  <authors>
    <author>MANGO</author>
  </authors>
  <commentList>
    <comment ref="E18" authorId="0">
      <text>
        <r>
          <rPr>
            <b/>
            <sz val="9"/>
            <color indexed="81"/>
            <rFont val="돋움"/>
            <family val="3"/>
            <charset val="129"/>
          </rPr>
          <t>첫수업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무료
</t>
        </r>
      </text>
    </comment>
    <comment ref="E19" authorId="0">
      <text>
        <r>
          <rPr>
            <b/>
            <sz val="9"/>
            <color indexed="81"/>
            <rFont val="돋움"/>
            <family val="3"/>
            <charset val="129"/>
          </rPr>
          <t>첫수업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무료
</t>
        </r>
      </text>
    </comment>
    <comment ref="E25" authorId="0">
      <text>
        <r>
          <rPr>
            <b/>
            <sz val="9"/>
            <color indexed="81"/>
            <rFont val="돋움"/>
            <family val="3"/>
            <charset val="129"/>
          </rPr>
          <t>첫수업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무료</t>
        </r>
      </text>
    </comment>
    <comment ref="E26" authorId="0">
      <text>
        <r>
          <rPr>
            <b/>
            <sz val="9"/>
            <color indexed="81"/>
            <rFont val="돋움"/>
            <family val="3"/>
            <charset val="129"/>
          </rPr>
          <t>첫수업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무료</t>
        </r>
      </text>
    </comment>
  </commentList>
</comments>
</file>

<file path=xl/sharedStrings.xml><?xml version="1.0" encoding="utf-8"?>
<sst xmlns="http://schemas.openxmlformats.org/spreadsheetml/2006/main" count="340" uniqueCount="247">
  <si>
    <t>No</t>
  </si>
  <si>
    <t>수강자ID</t>
  </si>
  <si>
    <t>※ 입금 계좌안내</t>
  </si>
  <si>
    <t xml:space="preserve">   - 신한은행 100-027-577892</t>
  </si>
  <si>
    <t xml:space="preserve">     예금주 : 주)에듀비젼</t>
  </si>
  <si>
    <t>명수</t>
    <phoneticPr fontId="2" type="noConversion"/>
  </si>
  <si>
    <t>발생 커미션</t>
    <phoneticPr fontId="2" type="noConversion"/>
  </si>
  <si>
    <t>매출액</t>
    <phoneticPr fontId="2" type="noConversion"/>
  </si>
  <si>
    <t>학원 명</t>
    <phoneticPr fontId="2" type="noConversion"/>
  </si>
  <si>
    <t>명수</t>
    <phoneticPr fontId="2" type="noConversion"/>
  </si>
  <si>
    <t>발생 커미션</t>
    <phoneticPr fontId="2" type="noConversion"/>
  </si>
  <si>
    <t>분류</t>
    <phoneticPr fontId="2" type="noConversion"/>
  </si>
  <si>
    <t>합계</t>
    <phoneticPr fontId="2" type="noConversion"/>
  </si>
  <si>
    <t>원천징수</t>
    <phoneticPr fontId="2" type="noConversion"/>
  </si>
  <si>
    <t>최종 송금액</t>
    <phoneticPr fontId="2" type="noConversion"/>
  </si>
  <si>
    <t>대리점 / 학생명</t>
    <phoneticPr fontId="2" type="noConversion"/>
  </si>
  <si>
    <t>직영학원</t>
    <phoneticPr fontId="2" type="noConversion"/>
  </si>
  <si>
    <t>지사
하단</t>
    <phoneticPr fontId="2" type="noConversion"/>
  </si>
  <si>
    <t>결제 금액</t>
    <phoneticPr fontId="2" type="noConversion"/>
  </si>
  <si>
    <t>큐학원</t>
    <phoneticPr fontId="2" type="noConversion"/>
  </si>
  <si>
    <t>이름</t>
    <phoneticPr fontId="2" type="noConversion"/>
  </si>
  <si>
    <t>출석</t>
    <phoneticPr fontId="2" type="noConversion"/>
  </si>
  <si>
    <t>수강횟수 (10분단위)</t>
    <phoneticPr fontId="2" type="noConversion"/>
  </si>
  <si>
    <t>10분당 수강료</t>
    <phoneticPr fontId="2" type="noConversion"/>
  </si>
  <si>
    <t>수강료</t>
    <phoneticPr fontId="2" type="noConversion"/>
  </si>
  <si>
    <t>비고</t>
    <phoneticPr fontId="2" type="noConversion"/>
  </si>
  <si>
    <t>6개 ／ 6개</t>
  </si>
  <si>
    <t>4개 ／ 4개</t>
  </si>
  <si>
    <t>장유빈</t>
  </si>
  <si>
    <t>qa04</t>
  </si>
  <si>
    <t>이영우</t>
  </si>
  <si>
    <t>qa07</t>
  </si>
  <si>
    <t>최준영</t>
  </si>
  <si>
    <t>qa09</t>
  </si>
  <si>
    <t>전민서</t>
  </si>
  <si>
    <t>qa15</t>
  </si>
  <si>
    <t>최종 결제금액</t>
    <phoneticPr fontId="2" type="noConversion"/>
  </si>
  <si>
    <t xml:space="preserve"> </t>
    <phoneticPr fontId="2" type="noConversion"/>
  </si>
  <si>
    <t>아이비 학원</t>
    <phoneticPr fontId="2" type="noConversion"/>
  </si>
  <si>
    <t>이름</t>
    <phoneticPr fontId="2" type="noConversion"/>
  </si>
  <si>
    <t>출석</t>
    <phoneticPr fontId="2" type="noConversion"/>
  </si>
  <si>
    <t>수강횟수 (10분단위)</t>
    <phoneticPr fontId="2" type="noConversion"/>
  </si>
  <si>
    <t>10분당 수강료</t>
    <phoneticPr fontId="2" type="noConversion"/>
  </si>
  <si>
    <t>수강료</t>
    <phoneticPr fontId="2" type="noConversion"/>
  </si>
  <si>
    <t>비고</t>
    <phoneticPr fontId="2" type="noConversion"/>
  </si>
  <si>
    <t>8개 ／ 8개</t>
  </si>
  <si>
    <t>강수연</t>
  </si>
  <si>
    <t>ib02</t>
  </si>
  <si>
    <t>공민서</t>
  </si>
  <si>
    <t>ib03</t>
  </si>
  <si>
    <t>김민준</t>
  </si>
  <si>
    <t>ib07</t>
  </si>
  <si>
    <t>송혜린</t>
  </si>
  <si>
    <t>ib22</t>
  </si>
  <si>
    <t>안수환</t>
  </si>
  <si>
    <t>ib25</t>
  </si>
  <si>
    <t>전수민</t>
  </si>
  <si>
    <t>ib37</t>
  </si>
  <si>
    <t>전은정</t>
  </si>
  <si>
    <t>ib38</t>
  </si>
  <si>
    <t>최민정</t>
  </si>
  <si>
    <t>ib41</t>
  </si>
  <si>
    <t>최종 결제금액</t>
    <phoneticPr fontId="2" type="noConversion"/>
  </si>
  <si>
    <t xml:space="preserve"> </t>
    <phoneticPr fontId="2" type="noConversion"/>
  </si>
  <si>
    <t>리더스학원 수강료</t>
    <phoneticPr fontId="2" type="noConversion"/>
  </si>
  <si>
    <t>이름</t>
    <phoneticPr fontId="2" type="noConversion"/>
  </si>
  <si>
    <t>출석</t>
    <phoneticPr fontId="2" type="noConversion"/>
  </si>
  <si>
    <t>수강횟수 (10분단위)</t>
    <phoneticPr fontId="2" type="noConversion"/>
  </si>
  <si>
    <t>10분당 수강료</t>
    <phoneticPr fontId="2" type="noConversion"/>
  </si>
  <si>
    <t>수강료</t>
    <phoneticPr fontId="2" type="noConversion"/>
  </si>
  <si>
    <t>비고</t>
    <phoneticPr fontId="2" type="noConversion"/>
  </si>
  <si>
    <t>서정아</t>
  </si>
  <si>
    <t>ld13</t>
  </si>
  <si>
    <t>최종 결제금액</t>
    <phoneticPr fontId="2" type="noConversion"/>
  </si>
  <si>
    <t xml:space="preserve">     예금주 : 주)에듀비전</t>
    <phoneticPr fontId="2" type="noConversion"/>
  </si>
  <si>
    <t xml:space="preserve"> </t>
    <phoneticPr fontId="2" type="noConversion"/>
  </si>
  <si>
    <t>원 학원</t>
    <phoneticPr fontId="2" type="noConversion"/>
  </si>
  <si>
    <t>이름</t>
    <phoneticPr fontId="2" type="noConversion"/>
  </si>
  <si>
    <t>출석</t>
    <phoneticPr fontId="2" type="noConversion"/>
  </si>
  <si>
    <t>수강횟수 (10분단위)</t>
    <phoneticPr fontId="2" type="noConversion"/>
  </si>
  <si>
    <t>10분당 수강료</t>
    <phoneticPr fontId="2" type="noConversion"/>
  </si>
  <si>
    <t>수강료</t>
    <phoneticPr fontId="2" type="noConversion"/>
  </si>
  <si>
    <t>비고</t>
    <phoneticPr fontId="2" type="noConversion"/>
  </si>
  <si>
    <t>임창빈</t>
  </si>
  <si>
    <t>one03</t>
  </si>
  <si>
    <t>서인준</t>
  </si>
  <si>
    <t>one04</t>
  </si>
  <si>
    <t>이승원</t>
  </si>
  <si>
    <t>one05</t>
  </si>
  <si>
    <t>이윤수</t>
  </si>
  <si>
    <t>one06</t>
  </si>
  <si>
    <t>김예은</t>
  </si>
  <si>
    <t>one07</t>
  </si>
  <si>
    <t>장주환</t>
  </si>
  <si>
    <t>one08</t>
  </si>
  <si>
    <t>임규빈</t>
  </si>
  <si>
    <t>one10</t>
  </si>
  <si>
    <t>최종 결제금액</t>
    <phoneticPr fontId="2" type="noConversion"/>
  </si>
  <si>
    <t xml:space="preserve"> </t>
    <phoneticPr fontId="2" type="noConversion"/>
  </si>
  <si>
    <t>안제인</t>
  </si>
  <si>
    <t>ji1037</t>
  </si>
  <si>
    <t>김현중</t>
  </si>
  <si>
    <t>qa23</t>
  </si>
  <si>
    <t>4개 ／ 6개</t>
  </si>
  <si>
    <t>6개 ／ 8개</t>
  </si>
  <si>
    <t>켈스학원</t>
    <phoneticPr fontId="2" type="noConversion"/>
  </si>
  <si>
    <t>이름</t>
    <phoneticPr fontId="2" type="noConversion"/>
  </si>
  <si>
    <t>출석</t>
    <phoneticPr fontId="2" type="noConversion"/>
  </si>
  <si>
    <t>수강횟수 (10분단위)</t>
    <phoneticPr fontId="2" type="noConversion"/>
  </si>
  <si>
    <t>10분당 수강료</t>
    <phoneticPr fontId="2" type="noConversion"/>
  </si>
  <si>
    <t>수강료</t>
    <phoneticPr fontId="2" type="noConversion"/>
  </si>
  <si>
    <t>비고</t>
    <phoneticPr fontId="2" type="noConversion"/>
  </si>
  <si>
    <t>양은혁</t>
  </si>
  <si>
    <t>ke01</t>
  </si>
  <si>
    <t>홍성재</t>
  </si>
  <si>
    <t>ke02</t>
  </si>
  <si>
    <t>김수연</t>
  </si>
  <si>
    <t>ke07</t>
  </si>
  <si>
    <t>구다혜</t>
  </si>
  <si>
    <t>ke11</t>
  </si>
  <si>
    <t>최종 결제금액</t>
    <phoneticPr fontId="2" type="noConversion"/>
  </si>
  <si>
    <t xml:space="preserve"> </t>
    <phoneticPr fontId="2" type="noConversion"/>
  </si>
  <si>
    <t>내동 로제타 수강료 청구서</t>
    <phoneticPr fontId="2" type="noConversion"/>
  </si>
  <si>
    <t>이름</t>
    <phoneticPr fontId="2" type="noConversion"/>
  </si>
  <si>
    <t>출석</t>
    <phoneticPr fontId="2" type="noConversion"/>
  </si>
  <si>
    <t>수강횟수 (10분단위)</t>
    <phoneticPr fontId="2" type="noConversion"/>
  </si>
  <si>
    <t>10분당 수강료</t>
    <phoneticPr fontId="2" type="noConversion"/>
  </si>
  <si>
    <t>수강료</t>
    <phoneticPr fontId="2" type="noConversion"/>
  </si>
  <si>
    <t>비고</t>
    <phoneticPr fontId="2" type="noConversion"/>
  </si>
  <si>
    <t>김태훈</t>
  </si>
  <si>
    <t>rn01</t>
  </si>
  <si>
    <t>이수호</t>
  </si>
  <si>
    <t>rn03</t>
  </si>
  <si>
    <t>윤민서</t>
  </si>
  <si>
    <t>rn07</t>
  </si>
  <si>
    <t>서재형</t>
  </si>
  <si>
    <t>rn08</t>
  </si>
  <si>
    <t>서예린</t>
  </si>
  <si>
    <t>rn11</t>
  </si>
  <si>
    <t>장유준</t>
  </si>
  <si>
    <t>rn18</t>
  </si>
  <si>
    <t>소범석</t>
  </si>
  <si>
    <t>rn19</t>
  </si>
  <si>
    <t>서지훈</t>
  </si>
  <si>
    <t>rn21</t>
  </si>
  <si>
    <t>김태희</t>
  </si>
  <si>
    <t>ib12</t>
  </si>
  <si>
    <t>김민경</t>
  </si>
  <si>
    <t>ib44</t>
  </si>
  <si>
    <t>염지훈</t>
  </si>
  <si>
    <t>one11</t>
  </si>
  <si>
    <t>민혜윰</t>
  </si>
  <si>
    <t>one13</t>
  </si>
  <si>
    <t>이주호</t>
  </si>
  <si>
    <t>rn29</t>
  </si>
  <si>
    <t>탄방다니엘 학원 수강료 청구서</t>
    <phoneticPr fontId="2" type="noConversion"/>
  </si>
  <si>
    <t>No.</t>
  </si>
  <si>
    <t>이름</t>
    <phoneticPr fontId="2" type="noConversion"/>
  </si>
  <si>
    <t>아이디</t>
    <phoneticPr fontId="2" type="noConversion"/>
  </si>
  <si>
    <t>수업수</t>
    <phoneticPr fontId="2" type="noConversion"/>
  </si>
  <si>
    <t>수업시간(1=10분)</t>
  </si>
  <si>
    <t>10분당 수강료</t>
    <phoneticPr fontId="2" type="noConversion"/>
  </si>
  <si>
    <t>수강료</t>
  </si>
  <si>
    <t>비고</t>
  </si>
  <si>
    <t xml:space="preserve"> </t>
    <phoneticPr fontId="2" type="noConversion"/>
  </si>
  <si>
    <t>김승준</t>
  </si>
  <si>
    <t>td09</t>
  </si>
  <si>
    <t>권유정</t>
  </si>
  <si>
    <t>td12</t>
  </si>
  <si>
    <t>합계</t>
  </si>
  <si>
    <r>
      <t xml:space="preserve">입금계좌 안내 : </t>
    </r>
    <r>
      <rPr>
        <b/>
        <sz val="11"/>
        <color rgb="FFFF0000"/>
        <rFont val="맑은 고딕"/>
        <family val="3"/>
        <charset val="129"/>
        <scheme val="minor"/>
      </rPr>
      <t>신한은행 100-027-577892 ㈜ 에듀비전</t>
    </r>
    <r>
      <rPr>
        <b/>
        <sz val="11"/>
        <rFont val="맑은 고딕"/>
        <family val="3"/>
        <charset val="129"/>
        <scheme val="minor"/>
      </rPr>
      <t xml:space="preserve"> / 계산서 발행이 필요하신 경우 사업자 등록증 부탁드립니다</t>
    </r>
    <phoneticPr fontId="2" type="noConversion"/>
  </si>
  <si>
    <t>안혜원</t>
  </si>
  <si>
    <t>rn04</t>
  </si>
  <si>
    <t>남승연</t>
  </si>
  <si>
    <t>rn24</t>
  </si>
  <si>
    <t>서서이</t>
  </si>
  <si>
    <t>rn30</t>
  </si>
  <si>
    <t>이현호</t>
  </si>
  <si>
    <t>rn33</t>
  </si>
  <si>
    <t>이래원</t>
  </si>
  <si>
    <t>ib33</t>
  </si>
  <si>
    <t>천보경</t>
  </si>
  <si>
    <t>ib47</t>
  </si>
  <si>
    <t>이도현</t>
  </si>
  <si>
    <t>ib48</t>
  </si>
  <si>
    <t>4개 ／ 8개</t>
  </si>
  <si>
    <t>최은희</t>
  </si>
  <si>
    <t>ib49</t>
  </si>
  <si>
    <t>강동혁</t>
  </si>
  <si>
    <t>ib01</t>
  </si>
  <si>
    <t>2개 ／ 2개</t>
  </si>
  <si>
    <t>0개 ／ 4개</t>
  </si>
  <si>
    <t>6개 ／ 8개</t>
    <phoneticPr fontId="2" type="noConversion"/>
  </si>
  <si>
    <t>1대1</t>
    <phoneticPr fontId="2" type="noConversion"/>
  </si>
  <si>
    <t>2개 ／ 6개</t>
  </si>
  <si>
    <t>정재은</t>
  </si>
  <si>
    <t>ib50</t>
  </si>
  <si>
    <t>2개 ／ 4개</t>
  </si>
  <si>
    <t>1대1</t>
    <phoneticPr fontId="2" type="noConversion"/>
  </si>
  <si>
    <t>주 1회 개인</t>
    <phoneticPr fontId="2" type="noConversion"/>
  </si>
  <si>
    <t>2개 ／ 8개</t>
  </si>
  <si>
    <t>남예은</t>
  </si>
  <si>
    <t>rn34</t>
  </si>
  <si>
    <t>가경인</t>
  </si>
  <si>
    <t>rn35</t>
  </si>
  <si>
    <t>0개 ／ 2개</t>
  </si>
  <si>
    <t xml:space="preserve"> </t>
    <phoneticPr fontId="2" type="noConversion"/>
  </si>
  <si>
    <t>셀파우등생 학원 수강료 청구서 (10/01~10/31)</t>
    <phoneticPr fontId="2" type="noConversion"/>
  </si>
  <si>
    <t>이름</t>
    <phoneticPr fontId="2" type="noConversion"/>
  </si>
  <si>
    <t>아이디</t>
    <phoneticPr fontId="2" type="noConversion"/>
  </si>
  <si>
    <t>수업수</t>
    <phoneticPr fontId="2" type="noConversion"/>
  </si>
  <si>
    <t>10분당 수강료</t>
    <phoneticPr fontId="2" type="noConversion"/>
  </si>
  <si>
    <t>정규 수업 시작일</t>
    <phoneticPr fontId="2" type="noConversion"/>
  </si>
  <si>
    <t>수강 횟수</t>
    <phoneticPr fontId="2" type="noConversion"/>
  </si>
  <si>
    <t>박수빈</t>
  </si>
  <si>
    <t>sp05</t>
  </si>
  <si>
    <t>9월 19일 (9/12, 9/14 무료)</t>
    <phoneticPr fontId="2" type="noConversion"/>
  </si>
  <si>
    <t>오성민</t>
  </si>
  <si>
    <t>sp12</t>
  </si>
  <si>
    <t>18개 ／ 20개</t>
  </si>
  <si>
    <t>9월 1일 (8/17, 8/30 무료)</t>
    <phoneticPr fontId="2" type="noConversion"/>
  </si>
  <si>
    <t>채수빈</t>
  </si>
  <si>
    <t>sp14</t>
  </si>
  <si>
    <t>9월 8일 (8/17, 9/1 무료)</t>
    <phoneticPr fontId="2" type="noConversion"/>
  </si>
  <si>
    <t>정회국</t>
  </si>
  <si>
    <t>sp15</t>
  </si>
  <si>
    <t>8개 ／ 14개</t>
  </si>
  <si>
    <t>9월 4일 (8/22, 8/30 무료)</t>
    <phoneticPr fontId="2" type="noConversion"/>
  </si>
  <si>
    <t>남제민</t>
  </si>
  <si>
    <t>sp17</t>
  </si>
  <si>
    <t>11월 6일 (10/23, 10/30 무료)</t>
    <phoneticPr fontId="2" type="noConversion"/>
  </si>
  <si>
    <t>김윤희</t>
  </si>
  <si>
    <t>yh0675</t>
  </si>
  <si>
    <t>16개 ／ 16개</t>
  </si>
  <si>
    <t>9월 5일 (8월 29, 8/31 무료)</t>
    <phoneticPr fontId="2" type="noConversion"/>
  </si>
  <si>
    <t>각각 2회씩 무료</t>
    <phoneticPr fontId="2" type="noConversion"/>
  </si>
  <si>
    <t>합계</t>
    <phoneticPr fontId="2" type="noConversion"/>
  </si>
  <si>
    <r>
      <t xml:space="preserve">입금계좌 안내 : </t>
    </r>
    <r>
      <rPr>
        <b/>
        <sz val="11"/>
        <color rgb="FFFF0000"/>
        <rFont val="맑은 고딕"/>
        <family val="3"/>
        <charset val="129"/>
        <scheme val="minor"/>
      </rPr>
      <t>신한은행 100-027-577892 ㈜ 에듀비전</t>
    </r>
    <r>
      <rPr>
        <b/>
        <sz val="11"/>
        <rFont val="맑은 고딕"/>
        <family val="3"/>
        <charset val="129"/>
        <scheme val="minor"/>
      </rPr>
      <t xml:space="preserve"> / 계산서 발행이 필요하신 경우 사업자 등록증 부탁드립니다</t>
    </r>
    <phoneticPr fontId="2" type="noConversion"/>
  </si>
  <si>
    <t>A지사 커미션 ( 11월 )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</si>
  <si>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</si>
  <si>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</si>
  <si>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</si>
  <si>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</si>
  <si>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>마</t>
    <phoneticPr fontId="2" type="noConversion"/>
  </si>
  <si>
    <t>바</t>
    <phoneticPr fontId="2" type="noConversion"/>
  </si>
  <si>
    <t>사</t>
    <phoneticPr fontId="2" type="noConversion"/>
  </si>
  <si>
    <t>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</si>
</sst>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&quot;₩&quot;* #,##0_-;\-&quot;₩&quot;* #,##0_-;_-&quot;₩&quot;* &quot;-&quot;_-;_-@_-"/>
    <numFmt numFmtId="177" formatCode="_-* #,##0_-;\-* #,##0_-;_-* &quot;-&quot;_-;_-@_-"/>
    <numFmt numFmtId="178" formatCode="&quot;₩&quot;#,##0"/>
    <numFmt numFmtId="179" formatCode="#,##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5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name val="돋움"/>
      <family val="3"/>
      <charset val="129"/>
    </font>
    <font>
      <sz val="11"/>
      <name val="맑은 고딕"/>
      <family val="2"/>
      <charset val="129"/>
      <scheme val="minor"/>
    </font>
    <font>
      <b/>
      <sz val="9"/>
      <name val="돋움"/>
      <family val="3"/>
      <charset val="129"/>
    </font>
    <font>
      <sz val="9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3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77" fontId="5" fillId="2" borderId="3" xfId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7" fontId="5" fillId="2" borderId="5" xfId="1" applyFont="1" applyFill="1" applyBorder="1" applyAlignment="1">
      <alignment horizontal="center" vertical="center"/>
    </xf>
    <xf numFmtId="177" fontId="5" fillId="2" borderId="6" xfId="1" applyFont="1" applyFill="1" applyBorder="1" applyAlignment="1">
      <alignment horizontal="center" vertical="center"/>
    </xf>
    <xf numFmtId="177" fontId="7" fillId="2" borderId="7" xfId="1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177" fontId="5" fillId="2" borderId="17" xfId="1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7" fontId="5" fillId="0" borderId="0" xfId="1" applyFont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77" fontId="5" fillId="2" borderId="10" xfId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77" fontId="5" fillId="2" borderId="12" xfId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77" fontId="5" fillId="2" borderId="15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7" fontId="4" fillId="0" borderId="1" xfId="1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8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77" fontId="0" fillId="0" borderId="31" xfId="0" applyNumberFormat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6" fillId="0" borderId="34" xfId="0" applyNumberFormat="1" applyFont="1" applyBorder="1" applyAlignment="1">
      <alignment horizontal="center" vertical="center"/>
    </xf>
    <xf numFmtId="178" fontId="6" fillId="0" borderId="31" xfId="0" applyNumberFormat="1" applyFont="1" applyBorder="1" applyAlignment="1">
      <alignment horizontal="center" vertical="center"/>
    </xf>
    <xf numFmtId="178" fontId="8" fillId="5" borderId="2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4" fillId="0" borderId="0" xfId="1" applyFont="1" applyAlignment="1">
      <alignment horizontal="center" vertical="center"/>
    </xf>
    <xf numFmtId="177" fontId="0" fillId="0" borderId="30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7" fontId="0" fillId="0" borderId="42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177" fontId="5" fillId="2" borderId="29" xfId="1" applyFont="1" applyFill="1" applyBorder="1" applyAlignment="1">
      <alignment horizontal="center" vertical="center"/>
    </xf>
    <xf numFmtId="177" fontId="5" fillId="2" borderId="51" xfId="1" applyFont="1" applyFill="1" applyBorder="1" applyAlignment="1">
      <alignment horizontal="center" vertical="center"/>
    </xf>
    <xf numFmtId="177" fontId="5" fillId="2" borderId="30" xfId="1" applyFont="1" applyFill="1" applyBorder="1" applyAlignment="1">
      <alignment horizontal="center" vertical="center"/>
    </xf>
    <xf numFmtId="177" fontId="7" fillId="2" borderId="31" xfId="1" applyFont="1" applyFill="1" applyBorder="1" applyAlignment="1">
      <alignment horizontal="center" vertical="center"/>
    </xf>
    <xf numFmtId="177" fontId="8" fillId="0" borderId="0" xfId="1" applyFont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177" fontId="4" fillId="6" borderId="1" xfId="1" applyFont="1" applyFill="1" applyBorder="1" applyAlignment="1">
      <alignment horizontal="center" vertical="center"/>
    </xf>
    <xf numFmtId="20" fontId="4" fillId="6" borderId="45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2" borderId="4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77" fontId="14" fillId="2" borderId="1" xfId="1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5" fillId="0" borderId="4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79" fontId="15" fillId="0" borderId="1" xfId="2" applyNumberFormat="1" applyFont="1" applyFill="1" applyBorder="1" applyAlignment="1">
      <alignment horizontal="center" vertical="center" wrapText="1"/>
    </xf>
    <xf numFmtId="177" fontId="15" fillId="0" borderId="1" xfId="1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177" fontId="14" fillId="2" borderId="6" xfId="1" applyFont="1" applyFill="1" applyBorder="1" applyAlignment="1">
      <alignment horizontal="center" vertical="center"/>
    </xf>
    <xf numFmtId="176" fontId="14" fillId="2" borderId="6" xfId="2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6" fillId="3" borderId="54" xfId="0" applyFont="1" applyFill="1" applyBorder="1" applyAlignment="1">
      <alignment horizontal="center" vertical="center"/>
    </xf>
    <xf numFmtId="0" fontId="6" fillId="3" borderId="55" xfId="0" applyFont="1" applyFill="1" applyBorder="1" applyAlignment="1">
      <alignment horizontal="center" vertical="center"/>
    </xf>
    <xf numFmtId="0" fontId="6" fillId="3" borderId="56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33" xfId="0" applyNumberFormat="1" applyBorder="1" applyAlignment="1">
      <alignment horizontal="center" vertical="center"/>
    </xf>
    <xf numFmtId="177" fontId="0" fillId="0" borderId="34" xfId="0" applyNumberFormat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177" fontId="4" fillId="7" borderId="1" xfId="1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177" fontId="14" fillId="2" borderId="60" xfId="1" applyFont="1" applyFill="1" applyBorder="1" applyAlignment="1">
      <alignment horizontal="center" vertical="center"/>
    </xf>
    <xf numFmtId="177" fontId="15" fillId="0" borderId="60" xfId="1" applyFont="1" applyFill="1" applyBorder="1" applyAlignment="1">
      <alignment horizontal="center" vertical="center"/>
    </xf>
    <xf numFmtId="176" fontId="14" fillId="2" borderId="61" xfId="2" applyFont="1" applyFill="1" applyBorder="1" applyAlignment="1">
      <alignment horizontal="center" vertical="center"/>
    </xf>
    <xf numFmtId="177" fontId="0" fillId="0" borderId="23" xfId="0" applyNumberFormat="1" applyBorder="1" applyAlignment="1">
      <alignment horizontal="center" vertical="center"/>
    </xf>
    <xf numFmtId="0" fontId="9" fillId="5" borderId="35" xfId="0" applyFont="1" applyFill="1" applyBorder="1" applyAlignment="1">
      <alignment horizontal="center" vertical="center"/>
    </xf>
    <xf numFmtId="0" fontId="9" fillId="5" borderId="36" xfId="0" applyFont="1" applyFill="1" applyBorder="1" applyAlignment="1">
      <alignment horizontal="center" vertical="center"/>
    </xf>
    <xf numFmtId="0" fontId="9" fillId="5" borderId="37" xfId="0" applyFont="1" applyFill="1" applyBorder="1" applyAlignment="1">
      <alignment horizontal="center" vertical="center"/>
    </xf>
    <xf numFmtId="0" fontId="9" fillId="5" borderId="38" xfId="0" applyFont="1" applyFill="1" applyBorder="1" applyAlignment="1">
      <alignment horizontal="center" vertical="center"/>
    </xf>
    <xf numFmtId="0" fontId="9" fillId="5" borderId="39" xfId="0" applyFont="1" applyFill="1" applyBorder="1" applyAlignment="1">
      <alignment horizontal="center" vertical="center"/>
    </xf>
    <xf numFmtId="0" fontId="9" fillId="5" borderId="40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59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5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53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</cellXfs>
  <cellStyles count="3">
    <cellStyle name="기본" xfId="0" builtinId="0"/>
    <cellStyle name="쉼표[0]" xfId="1" builtinId="6"/>
    <cellStyle name="통화 [0]" xfId="2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2" workbookViewId="0">
      <selection activeCell="C15" sqref="C15"/>
    </sheetView>
  </sheetViews>
  <sheetFormatPr baseColWidth="10" defaultColWidth="9" defaultRowHeight="17" x14ac:dyDescent="0.25"/>
  <cols>
    <col min="1" max="1" width="9" style="1"/>
    <col min="2" max="2" width="33.33203125" style="1" customWidth="1"/>
    <col min="3" max="3" width="9.33203125" style="1" bestFit="1" customWidth="1"/>
    <col min="4" max="4" width="18" style="1" bestFit="1" customWidth="1"/>
    <col min="5" max="5" width="11.6640625" style="1" bestFit="1" customWidth="1"/>
    <col min="6" max="6" width="7.33203125" style="1" customWidth="1"/>
    <col min="7" max="16384" width="9" style="1"/>
  </cols>
  <sheetData>
    <row r="1" spans="1:5" x14ac:dyDescent="0.25">
      <c r="A1" s="101" t="s">
        <v>238</v>
      </c>
      <c r="B1" s="102"/>
      <c r="C1" s="102"/>
      <c r="D1" s="102"/>
      <c r="E1" s="103"/>
    </row>
    <row r="2" spans="1:5" ht="18" thickBot="1" x14ac:dyDescent="0.3">
      <c r="A2" s="104"/>
      <c r="B2" s="105"/>
      <c r="C2" s="105"/>
      <c r="D2" s="105"/>
      <c r="E2" s="106"/>
    </row>
    <row r="3" spans="1:5" ht="18" thickBot="1" x14ac:dyDescent="0.3"/>
    <row r="4" spans="1:5" ht="16.5" customHeight="1" thickBot="1" x14ac:dyDescent="0.3">
      <c r="A4" s="86" t="s">
        <v>11</v>
      </c>
      <c r="B4" s="87" t="s">
        <v>8</v>
      </c>
      <c r="C4" s="87" t="s">
        <v>5</v>
      </c>
      <c r="D4" s="87" t="s">
        <v>7</v>
      </c>
      <c r="E4" s="88" t="s">
        <v>6</v>
      </c>
    </row>
    <row r="5" spans="1:5" x14ac:dyDescent="0.25">
      <c r="A5" s="110" t="s">
        <v>16</v>
      </c>
      <c r="B5" s="89" t="s">
        <v>239</v>
      </c>
      <c r="C5" s="89">
        <f>A!A21</f>
        <v>16</v>
      </c>
      <c r="D5" s="90">
        <f>A!G21</f>
        <v>307500</v>
      </c>
      <c r="E5" s="91">
        <f>D5*0.4</f>
        <v>123000</v>
      </c>
    </row>
    <row r="6" spans="1:5" x14ac:dyDescent="0.25">
      <c r="A6" s="111"/>
      <c r="B6" s="30" t="s">
        <v>240</v>
      </c>
      <c r="C6" s="30">
        <f>B!A16</f>
        <v>6</v>
      </c>
      <c r="D6" s="31">
        <f>B!G16</f>
        <v>112500</v>
      </c>
      <c r="E6" s="32">
        <f>D6*0.4</f>
        <v>45000</v>
      </c>
    </row>
    <row r="7" spans="1:5" x14ac:dyDescent="0.25">
      <c r="A7" s="111"/>
      <c r="B7" s="30" t="s">
        <v>241</v>
      </c>
      <c r="C7" s="30">
        <f>'C'!A5</f>
        <v>1</v>
      </c>
      <c r="D7" s="31">
        <f>'C'!G5</f>
        <v>22500</v>
      </c>
      <c r="E7" s="32">
        <f t="shared" ref="E7:E12" si="0">D7*0.4</f>
        <v>9000</v>
      </c>
    </row>
    <row r="8" spans="1:5" x14ac:dyDescent="0.25">
      <c r="A8" s="111"/>
      <c r="B8" s="30" t="s">
        <v>242</v>
      </c>
      <c r="C8" s="30">
        <f>F!A28</f>
        <v>15</v>
      </c>
      <c r="D8" s="31">
        <f>F!G28</f>
        <v>240000</v>
      </c>
      <c r="E8" s="32">
        <f t="shared" si="0"/>
        <v>96000</v>
      </c>
    </row>
    <row r="9" spans="1:5" x14ac:dyDescent="0.25">
      <c r="A9" s="111"/>
      <c r="B9" s="30" t="s">
        <v>243</v>
      </c>
      <c r="C9" s="30">
        <f>D!A9</f>
        <v>4</v>
      </c>
      <c r="D9" s="31">
        <f>D!G9</f>
        <v>97500</v>
      </c>
      <c r="E9" s="32">
        <f t="shared" si="0"/>
        <v>39000</v>
      </c>
    </row>
    <row r="10" spans="1:5" x14ac:dyDescent="0.25">
      <c r="A10" s="111"/>
      <c r="B10" s="30" t="s">
        <v>244</v>
      </c>
      <c r="C10" s="30">
        <f>E!A13</f>
        <v>9</v>
      </c>
      <c r="D10" s="31">
        <f>E!G13</f>
        <v>65000</v>
      </c>
      <c r="E10" s="32">
        <f t="shared" si="0"/>
        <v>26000</v>
      </c>
    </row>
    <row r="11" spans="1:5" x14ac:dyDescent="0.25">
      <c r="A11" s="111"/>
      <c r="B11" s="47" t="s">
        <v>245</v>
      </c>
      <c r="C11" s="47">
        <f>G!A9</f>
        <v>6</v>
      </c>
      <c r="D11" s="100">
        <f>G!G9</f>
        <v>176250</v>
      </c>
      <c r="E11" s="32">
        <f t="shared" si="0"/>
        <v>70500</v>
      </c>
    </row>
    <row r="12" spans="1:5" ht="18" thickBot="1" x14ac:dyDescent="0.3">
      <c r="A12" s="112"/>
      <c r="B12" s="33" t="s">
        <v>246</v>
      </c>
      <c r="C12" s="33">
        <f>H!A8</f>
        <v>2</v>
      </c>
      <c r="D12" s="46">
        <f>H!G8</f>
        <v>45000</v>
      </c>
      <c r="E12" s="34">
        <f t="shared" si="0"/>
        <v>18000</v>
      </c>
    </row>
    <row r="13" spans="1:5" ht="18" thickBot="1" x14ac:dyDescent="0.3"/>
    <row r="14" spans="1:5" ht="16.5" customHeight="1" x14ac:dyDescent="0.25">
      <c r="A14" s="35" t="s">
        <v>11</v>
      </c>
      <c r="B14" s="36" t="s">
        <v>15</v>
      </c>
      <c r="C14" s="36" t="s">
        <v>9</v>
      </c>
      <c r="D14" s="36" t="s">
        <v>18</v>
      </c>
      <c r="E14" s="37" t="s">
        <v>10</v>
      </c>
    </row>
    <row r="15" spans="1:5" ht="16.5" customHeight="1" x14ac:dyDescent="0.25">
      <c r="A15" s="107" t="s">
        <v>17</v>
      </c>
      <c r="B15" s="30"/>
      <c r="C15" s="30"/>
      <c r="D15" s="49"/>
      <c r="E15" s="32"/>
    </row>
    <row r="16" spans="1:5" x14ac:dyDescent="0.25">
      <c r="A16" s="107"/>
      <c r="B16" s="30"/>
      <c r="C16" s="30"/>
      <c r="D16" s="30"/>
      <c r="E16" s="32"/>
    </row>
    <row r="17" spans="1:5" x14ac:dyDescent="0.25">
      <c r="A17" s="107"/>
      <c r="B17" s="30"/>
      <c r="C17" s="30"/>
      <c r="D17" s="30"/>
      <c r="E17" s="32"/>
    </row>
    <row r="18" spans="1:5" x14ac:dyDescent="0.25">
      <c r="A18" s="108"/>
      <c r="B18" s="47"/>
      <c r="C18" s="47"/>
      <c r="D18" s="47"/>
      <c r="E18" s="32"/>
    </row>
    <row r="19" spans="1:5" x14ac:dyDescent="0.25">
      <c r="A19" s="108"/>
      <c r="B19" s="47"/>
      <c r="C19" s="47"/>
      <c r="D19" s="47"/>
      <c r="E19" s="48"/>
    </row>
    <row r="20" spans="1:5" ht="18" thickBot="1" x14ac:dyDescent="0.3">
      <c r="A20" s="109"/>
      <c r="B20" s="33"/>
      <c r="C20" s="33"/>
      <c r="D20" s="33"/>
      <c r="E20" s="34"/>
    </row>
    <row r="21" spans="1:5" ht="18" thickBot="1" x14ac:dyDescent="0.3">
      <c r="E21" s="2"/>
    </row>
    <row r="22" spans="1:5" x14ac:dyDescent="0.25">
      <c r="D22" s="39" t="s">
        <v>12</v>
      </c>
      <c r="E22" s="41">
        <f>SUM(E5:E21)</f>
        <v>426500</v>
      </c>
    </row>
    <row r="23" spans="1:5" ht="18" thickBot="1" x14ac:dyDescent="0.3">
      <c r="D23" s="40" t="s">
        <v>13</v>
      </c>
      <c r="E23" s="42">
        <f>E22*0.033</f>
        <v>14074.5</v>
      </c>
    </row>
    <row r="24" spans="1:5" ht="18" thickBot="1" x14ac:dyDescent="0.3">
      <c r="E24" s="2"/>
    </row>
    <row r="25" spans="1:5" ht="18" thickBot="1" x14ac:dyDescent="0.3">
      <c r="D25" s="38" t="s">
        <v>14</v>
      </c>
      <c r="E25" s="43">
        <f>E22-E23</f>
        <v>412425.5</v>
      </c>
    </row>
  </sheetData>
  <mergeCells count="3">
    <mergeCell ref="A1:E2"/>
    <mergeCell ref="A15:A20"/>
    <mergeCell ref="A5:A12"/>
  </mergeCells>
  <phoneticPr fontId="2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" sqref="A3:G18"/>
    </sheetView>
  </sheetViews>
  <sheetFormatPr baseColWidth="10" defaultColWidth="9" defaultRowHeight="17" x14ac:dyDescent="0.25"/>
  <cols>
    <col min="1" max="2" width="9" style="15"/>
    <col min="3" max="3" width="14.1640625" style="15" customWidth="1"/>
    <col min="4" max="4" width="16" style="15" customWidth="1"/>
    <col min="5" max="5" width="24.83203125" style="15" customWidth="1"/>
    <col min="6" max="6" width="18.1640625" style="45" customWidth="1"/>
    <col min="7" max="7" width="12.5" style="45" customWidth="1"/>
    <col min="8" max="8" width="13" style="15" customWidth="1"/>
    <col min="9" max="16384" width="9" style="15"/>
  </cols>
  <sheetData>
    <row r="1" spans="1:8" s="44" customFormat="1" ht="35.5" customHeight="1" thickTop="1" thickBot="1" x14ac:dyDescent="0.3">
      <c r="A1" s="113" t="s">
        <v>38</v>
      </c>
      <c r="B1" s="114"/>
      <c r="C1" s="114"/>
      <c r="D1" s="114"/>
      <c r="E1" s="114"/>
      <c r="F1" s="114"/>
      <c r="G1" s="114"/>
      <c r="H1" s="115"/>
    </row>
    <row r="2" spans="1:8" s="44" customFormat="1" ht="18" thickTop="1" x14ac:dyDescent="0.25">
      <c r="A2" s="3" t="s">
        <v>0</v>
      </c>
      <c r="B2" s="10" t="s">
        <v>39</v>
      </c>
      <c r="C2" s="4" t="s">
        <v>1</v>
      </c>
      <c r="D2" s="4" t="s">
        <v>40</v>
      </c>
      <c r="E2" s="4" t="s">
        <v>41</v>
      </c>
      <c r="F2" s="5" t="s">
        <v>42</v>
      </c>
      <c r="G2" s="5" t="s">
        <v>43</v>
      </c>
      <c r="H2" s="6" t="s">
        <v>44</v>
      </c>
    </row>
    <row r="3" spans="1:8" s="16" customFormat="1" x14ac:dyDescent="0.25">
      <c r="A3" s="12">
        <v>1</v>
      </c>
      <c r="B3" s="13" t="s">
        <v>188</v>
      </c>
      <c r="C3" s="14" t="s">
        <v>189</v>
      </c>
      <c r="D3" s="14" t="s">
        <v>103</v>
      </c>
      <c r="E3" s="14">
        <v>4</v>
      </c>
      <c r="F3" s="28">
        <f>30000/8</f>
        <v>3750</v>
      </c>
      <c r="G3" s="28">
        <f t="shared" ref="G3:G18" si="0">E3*F3</f>
        <v>15000</v>
      </c>
      <c r="H3" s="50"/>
    </row>
    <row r="4" spans="1:8" s="16" customFormat="1" x14ac:dyDescent="0.25">
      <c r="A4" s="12">
        <v>2</v>
      </c>
      <c r="B4" s="13" t="s">
        <v>46</v>
      </c>
      <c r="C4" s="14" t="s">
        <v>47</v>
      </c>
      <c r="D4" s="14" t="s">
        <v>26</v>
      </c>
      <c r="E4" s="14">
        <v>6</v>
      </c>
      <c r="F4" s="28">
        <f t="shared" ref="F4:F18" si="1">30000/8</f>
        <v>3750</v>
      </c>
      <c r="G4" s="28">
        <f t="shared" si="0"/>
        <v>22500</v>
      </c>
      <c r="H4" s="50"/>
    </row>
    <row r="5" spans="1:8" s="16" customFormat="1" x14ac:dyDescent="0.25">
      <c r="A5" s="12">
        <v>3</v>
      </c>
      <c r="B5" s="13" t="s">
        <v>48</v>
      </c>
      <c r="C5" s="14" t="s">
        <v>49</v>
      </c>
      <c r="D5" s="14" t="s">
        <v>103</v>
      </c>
      <c r="E5" s="14">
        <v>4</v>
      </c>
      <c r="F5" s="28">
        <f t="shared" si="1"/>
        <v>3750</v>
      </c>
      <c r="G5" s="28">
        <f t="shared" si="0"/>
        <v>15000</v>
      </c>
      <c r="H5" s="50"/>
    </row>
    <row r="6" spans="1:8" s="16" customFormat="1" x14ac:dyDescent="0.25">
      <c r="A6" s="12">
        <v>4</v>
      </c>
      <c r="B6" s="13" t="s">
        <v>50</v>
      </c>
      <c r="C6" s="14" t="s">
        <v>51</v>
      </c>
      <c r="D6" s="14" t="s">
        <v>103</v>
      </c>
      <c r="E6" s="14">
        <v>4</v>
      </c>
      <c r="F6" s="28">
        <f t="shared" si="1"/>
        <v>3750</v>
      </c>
      <c r="G6" s="28">
        <f t="shared" si="0"/>
        <v>15000</v>
      </c>
      <c r="H6" s="50"/>
    </row>
    <row r="7" spans="1:8" s="16" customFormat="1" x14ac:dyDescent="0.25">
      <c r="A7" s="12">
        <v>5</v>
      </c>
      <c r="B7" s="13" t="s">
        <v>145</v>
      </c>
      <c r="C7" s="14" t="s">
        <v>146</v>
      </c>
      <c r="D7" s="14" t="s">
        <v>104</v>
      </c>
      <c r="E7" s="14">
        <v>6</v>
      </c>
      <c r="F7" s="28">
        <f t="shared" si="1"/>
        <v>3750</v>
      </c>
      <c r="G7" s="28">
        <f t="shared" si="0"/>
        <v>22500</v>
      </c>
      <c r="H7" s="50"/>
    </row>
    <row r="8" spans="1:8" s="16" customFormat="1" x14ac:dyDescent="0.25">
      <c r="A8" s="12">
        <v>6</v>
      </c>
      <c r="B8" s="13" t="s">
        <v>52</v>
      </c>
      <c r="C8" s="14" t="s">
        <v>53</v>
      </c>
      <c r="D8" s="14" t="s">
        <v>103</v>
      </c>
      <c r="E8" s="14">
        <v>4</v>
      </c>
      <c r="F8" s="28">
        <f t="shared" si="1"/>
        <v>3750</v>
      </c>
      <c r="G8" s="28">
        <f t="shared" si="0"/>
        <v>15000</v>
      </c>
      <c r="H8" s="50"/>
    </row>
    <row r="9" spans="1:8" s="16" customFormat="1" x14ac:dyDescent="0.25">
      <c r="A9" s="12">
        <v>7</v>
      </c>
      <c r="B9" s="13" t="s">
        <v>54</v>
      </c>
      <c r="C9" s="14" t="s">
        <v>55</v>
      </c>
      <c r="D9" s="14" t="s">
        <v>104</v>
      </c>
      <c r="E9" s="14">
        <v>6</v>
      </c>
      <c r="F9" s="28">
        <f t="shared" si="1"/>
        <v>3750</v>
      </c>
      <c r="G9" s="28">
        <f t="shared" si="0"/>
        <v>22500</v>
      </c>
      <c r="H9" s="50"/>
    </row>
    <row r="10" spans="1:8" s="16" customFormat="1" x14ac:dyDescent="0.25">
      <c r="A10" s="12">
        <v>8</v>
      </c>
      <c r="B10" s="13" t="s">
        <v>179</v>
      </c>
      <c r="C10" s="14" t="s">
        <v>180</v>
      </c>
      <c r="D10" s="14" t="s">
        <v>26</v>
      </c>
      <c r="E10" s="14">
        <v>6</v>
      </c>
      <c r="F10" s="28">
        <f t="shared" si="1"/>
        <v>3750</v>
      </c>
      <c r="G10" s="28">
        <f t="shared" si="0"/>
        <v>22500</v>
      </c>
      <c r="H10" s="50"/>
    </row>
    <row r="11" spans="1:8" s="16" customFormat="1" x14ac:dyDescent="0.25">
      <c r="A11" s="12">
        <v>9</v>
      </c>
      <c r="B11" s="13" t="s">
        <v>56</v>
      </c>
      <c r="C11" s="14" t="s">
        <v>57</v>
      </c>
      <c r="D11" s="14" t="s">
        <v>26</v>
      </c>
      <c r="E11" s="14">
        <v>6</v>
      </c>
      <c r="F11" s="28">
        <f t="shared" si="1"/>
        <v>3750</v>
      </c>
      <c r="G11" s="28">
        <f t="shared" si="0"/>
        <v>22500</v>
      </c>
      <c r="H11" s="50"/>
    </row>
    <row r="12" spans="1:8" s="16" customFormat="1" x14ac:dyDescent="0.25">
      <c r="A12" s="12">
        <v>10</v>
      </c>
      <c r="B12" s="13" t="s">
        <v>58</v>
      </c>
      <c r="C12" s="14" t="s">
        <v>59</v>
      </c>
      <c r="D12" s="14" t="s">
        <v>26</v>
      </c>
      <c r="E12" s="14">
        <v>6</v>
      </c>
      <c r="F12" s="28">
        <f t="shared" si="1"/>
        <v>3750</v>
      </c>
      <c r="G12" s="28">
        <f t="shared" si="0"/>
        <v>22500</v>
      </c>
      <c r="H12" s="50"/>
    </row>
    <row r="13" spans="1:8" s="16" customFormat="1" x14ac:dyDescent="0.25">
      <c r="A13" s="12">
        <v>11</v>
      </c>
      <c r="B13" s="13" t="s">
        <v>60</v>
      </c>
      <c r="C13" s="14" t="s">
        <v>61</v>
      </c>
      <c r="D13" s="14" t="s">
        <v>103</v>
      </c>
      <c r="E13" s="14">
        <v>4</v>
      </c>
      <c r="F13" s="28">
        <f t="shared" si="1"/>
        <v>3750</v>
      </c>
      <c r="G13" s="28">
        <f t="shared" si="0"/>
        <v>15000</v>
      </c>
      <c r="H13" s="50"/>
    </row>
    <row r="14" spans="1:8" s="16" customFormat="1" x14ac:dyDescent="0.25">
      <c r="A14" s="12">
        <v>12</v>
      </c>
      <c r="B14" s="13" t="s">
        <v>147</v>
      </c>
      <c r="C14" s="14" t="s">
        <v>148</v>
      </c>
      <c r="D14" s="14" t="s">
        <v>104</v>
      </c>
      <c r="E14" s="14">
        <v>6</v>
      </c>
      <c r="F14" s="28">
        <f t="shared" si="1"/>
        <v>3750</v>
      </c>
      <c r="G14" s="28">
        <f t="shared" si="0"/>
        <v>22500</v>
      </c>
      <c r="H14" s="50"/>
    </row>
    <row r="15" spans="1:8" s="16" customFormat="1" x14ac:dyDescent="0.25">
      <c r="A15" s="12">
        <v>13</v>
      </c>
      <c r="B15" s="13" t="s">
        <v>181</v>
      </c>
      <c r="C15" s="14" t="s">
        <v>182</v>
      </c>
      <c r="D15" s="14" t="s">
        <v>26</v>
      </c>
      <c r="E15" s="14">
        <v>6</v>
      </c>
      <c r="F15" s="28">
        <f t="shared" si="1"/>
        <v>3750</v>
      </c>
      <c r="G15" s="28">
        <f t="shared" si="0"/>
        <v>22500</v>
      </c>
      <c r="H15" s="50"/>
    </row>
    <row r="16" spans="1:8" s="16" customFormat="1" x14ac:dyDescent="0.25">
      <c r="A16" s="12">
        <v>14</v>
      </c>
      <c r="B16" s="13" t="s">
        <v>183</v>
      </c>
      <c r="C16" s="14" t="s">
        <v>184</v>
      </c>
      <c r="D16" s="14" t="s">
        <v>26</v>
      </c>
      <c r="E16" s="14">
        <v>6</v>
      </c>
      <c r="F16" s="28">
        <f t="shared" si="1"/>
        <v>3750</v>
      </c>
      <c r="G16" s="28">
        <f t="shared" si="0"/>
        <v>22500</v>
      </c>
      <c r="H16" s="50"/>
    </row>
    <row r="17" spans="1:10" s="16" customFormat="1" x14ac:dyDescent="0.25">
      <c r="A17" s="12">
        <v>15</v>
      </c>
      <c r="B17" s="13" t="s">
        <v>186</v>
      </c>
      <c r="C17" s="14" t="s">
        <v>187</v>
      </c>
      <c r="D17" s="14" t="s">
        <v>194</v>
      </c>
      <c r="E17" s="14">
        <v>2</v>
      </c>
      <c r="F17" s="28">
        <f t="shared" si="1"/>
        <v>3750</v>
      </c>
      <c r="G17" s="28">
        <f t="shared" si="0"/>
        <v>7500</v>
      </c>
      <c r="H17" s="50"/>
    </row>
    <row r="18" spans="1:10" s="16" customFormat="1" x14ac:dyDescent="0.25">
      <c r="A18" s="12">
        <v>16</v>
      </c>
      <c r="B18" s="13" t="s">
        <v>195</v>
      </c>
      <c r="C18" s="14" t="s">
        <v>196</v>
      </c>
      <c r="D18" s="14" t="s">
        <v>26</v>
      </c>
      <c r="E18" s="14">
        <v>6</v>
      </c>
      <c r="F18" s="28">
        <f t="shared" si="1"/>
        <v>3750</v>
      </c>
      <c r="G18" s="28">
        <f t="shared" si="0"/>
        <v>22500</v>
      </c>
      <c r="H18" s="50"/>
    </row>
    <row r="19" spans="1:10" s="16" customFormat="1" x14ac:dyDescent="0.25">
      <c r="A19" s="12"/>
      <c r="B19" s="13"/>
      <c r="C19" s="14"/>
      <c r="D19" s="14"/>
      <c r="E19" s="14"/>
      <c r="F19" s="28"/>
      <c r="G19" s="28"/>
      <c r="H19" s="50"/>
    </row>
    <row r="20" spans="1:10" s="16" customFormat="1" x14ac:dyDescent="0.25">
      <c r="A20" s="12"/>
      <c r="B20" s="13"/>
      <c r="C20" s="14"/>
      <c r="D20" s="14"/>
      <c r="E20" s="14"/>
      <c r="F20" s="28"/>
      <c r="G20" s="28"/>
      <c r="H20" s="50"/>
    </row>
    <row r="21" spans="1:10" s="17" customFormat="1" ht="18" thickBot="1" x14ac:dyDescent="0.3">
      <c r="A21" s="7">
        <f>COUNTA(A3:A20)</f>
        <v>16</v>
      </c>
      <c r="B21" s="11"/>
      <c r="C21" s="8"/>
      <c r="D21" s="8"/>
      <c r="E21" s="8"/>
      <c r="F21" s="8" t="s">
        <v>62</v>
      </c>
      <c r="G21" s="8">
        <f>SUM(G3:G20)</f>
        <v>307500</v>
      </c>
      <c r="H21" s="9"/>
    </row>
    <row r="22" spans="1:10" ht="19" thickTop="1" thickBot="1" x14ac:dyDescent="0.3">
      <c r="H22" s="51" t="s">
        <v>63</v>
      </c>
    </row>
    <row r="23" spans="1:10" ht="18" thickTop="1" x14ac:dyDescent="0.25">
      <c r="C23" s="18"/>
      <c r="D23" s="52"/>
      <c r="E23" s="19" t="s">
        <v>2</v>
      </c>
      <c r="F23" s="20"/>
    </row>
    <row r="24" spans="1:10" x14ac:dyDescent="0.25">
      <c r="C24" s="21"/>
      <c r="D24" s="53"/>
      <c r="E24" s="22" t="s">
        <v>3</v>
      </c>
      <c r="F24" s="23"/>
      <c r="G24" s="15"/>
    </row>
    <row r="25" spans="1:10" ht="18" thickBot="1" x14ac:dyDescent="0.3">
      <c r="C25" s="24"/>
      <c r="D25" s="54"/>
      <c r="E25" s="25" t="s">
        <v>4</v>
      </c>
      <c r="F25" s="26"/>
      <c r="G25" s="15"/>
      <c r="H25" s="15" t="s">
        <v>63</v>
      </c>
      <c r="J25" s="15" t="s">
        <v>63</v>
      </c>
    </row>
    <row r="26" spans="1:10" ht="18" thickTop="1" x14ac:dyDescent="0.25">
      <c r="F26" s="15"/>
      <c r="G26" s="15"/>
    </row>
  </sheetData>
  <mergeCells count="1">
    <mergeCell ref="A1:H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9" sqref="A9:G12"/>
    </sheetView>
  </sheetViews>
  <sheetFormatPr baseColWidth="10" defaultColWidth="9" defaultRowHeight="17" x14ac:dyDescent="0.25"/>
  <cols>
    <col min="1" max="2" width="9" style="15"/>
    <col min="3" max="3" width="14.1640625" style="15" customWidth="1"/>
    <col min="4" max="4" width="16" style="15" customWidth="1"/>
    <col min="5" max="5" width="24.83203125" style="15" customWidth="1"/>
    <col min="6" max="6" width="18.1640625" style="45" customWidth="1"/>
    <col min="7" max="7" width="12.5" style="45" customWidth="1"/>
    <col min="8" max="8" width="13" style="15" customWidth="1"/>
    <col min="9" max="16384" width="9" style="15"/>
  </cols>
  <sheetData>
    <row r="1" spans="1:8" s="44" customFormat="1" ht="35.5" customHeight="1" thickTop="1" thickBot="1" x14ac:dyDescent="0.3">
      <c r="A1" s="113" t="s">
        <v>19</v>
      </c>
      <c r="B1" s="114"/>
      <c r="C1" s="114"/>
      <c r="D1" s="114"/>
      <c r="E1" s="114"/>
      <c r="F1" s="114"/>
      <c r="G1" s="114"/>
      <c r="H1" s="115"/>
    </row>
    <row r="2" spans="1:8" s="44" customFormat="1" ht="18" thickTop="1" x14ac:dyDescent="0.25">
      <c r="A2" s="3" t="s">
        <v>0</v>
      </c>
      <c r="B2" s="10" t="s">
        <v>20</v>
      </c>
      <c r="C2" s="4" t="s">
        <v>1</v>
      </c>
      <c r="D2" s="4" t="s">
        <v>21</v>
      </c>
      <c r="E2" s="4" t="s">
        <v>22</v>
      </c>
      <c r="F2" s="5" t="s">
        <v>23</v>
      </c>
      <c r="G2" s="5" t="s">
        <v>24</v>
      </c>
      <c r="H2" s="6" t="s">
        <v>25</v>
      </c>
    </row>
    <row r="3" spans="1:8" s="16" customFormat="1" x14ac:dyDescent="0.25">
      <c r="A3" s="12">
        <v>1</v>
      </c>
      <c r="B3" s="13" t="s">
        <v>99</v>
      </c>
      <c r="C3" s="14" t="s">
        <v>100</v>
      </c>
      <c r="D3" s="14" t="s">
        <v>197</v>
      </c>
      <c r="E3" s="14">
        <v>2</v>
      </c>
      <c r="F3" s="28">
        <f>30000/8</f>
        <v>3750</v>
      </c>
      <c r="G3" s="28">
        <f t="shared" ref="G3:G8" si="0">E3*F3</f>
        <v>7500</v>
      </c>
      <c r="H3" s="50"/>
    </row>
    <row r="4" spans="1:8" s="16" customFormat="1" x14ac:dyDescent="0.25">
      <c r="A4" s="12">
        <v>2</v>
      </c>
      <c r="B4" s="13" t="s">
        <v>28</v>
      </c>
      <c r="C4" s="14" t="s">
        <v>29</v>
      </c>
      <c r="D4" s="14" t="s">
        <v>26</v>
      </c>
      <c r="E4" s="14">
        <v>6</v>
      </c>
      <c r="F4" s="28">
        <f t="shared" ref="F4:F8" si="1">30000/8</f>
        <v>3750</v>
      </c>
      <c r="G4" s="28">
        <f t="shared" si="0"/>
        <v>22500</v>
      </c>
      <c r="H4" s="50"/>
    </row>
    <row r="5" spans="1:8" s="16" customFormat="1" x14ac:dyDescent="0.25">
      <c r="A5" s="12">
        <v>3</v>
      </c>
      <c r="B5" s="13" t="s">
        <v>30</v>
      </c>
      <c r="C5" s="14" t="s">
        <v>31</v>
      </c>
      <c r="D5" s="14" t="s">
        <v>26</v>
      </c>
      <c r="E5" s="14">
        <v>6</v>
      </c>
      <c r="F5" s="28">
        <f t="shared" si="1"/>
        <v>3750</v>
      </c>
      <c r="G5" s="28">
        <f t="shared" si="0"/>
        <v>22500</v>
      </c>
      <c r="H5" s="50"/>
    </row>
    <row r="6" spans="1:8" s="16" customFormat="1" x14ac:dyDescent="0.25">
      <c r="A6" s="12">
        <v>4</v>
      </c>
      <c r="B6" s="13" t="s">
        <v>32</v>
      </c>
      <c r="C6" s="14" t="s">
        <v>33</v>
      </c>
      <c r="D6" s="14" t="s">
        <v>27</v>
      </c>
      <c r="E6" s="14">
        <v>4</v>
      </c>
      <c r="F6" s="28">
        <f t="shared" si="1"/>
        <v>3750</v>
      </c>
      <c r="G6" s="28">
        <f t="shared" si="0"/>
        <v>15000</v>
      </c>
      <c r="H6" s="50"/>
    </row>
    <row r="7" spans="1:8" s="16" customFormat="1" x14ac:dyDescent="0.25">
      <c r="A7" s="12">
        <v>5</v>
      </c>
      <c r="B7" s="13" t="s">
        <v>34</v>
      </c>
      <c r="C7" s="14" t="s">
        <v>35</v>
      </c>
      <c r="D7" s="14" t="s">
        <v>26</v>
      </c>
      <c r="E7" s="14">
        <v>6</v>
      </c>
      <c r="F7" s="28">
        <f t="shared" si="1"/>
        <v>3750</v>
      </c>
      <c r="G7" s="28">
        <f t="shared" si="0"/>
        <v>22500</v>
      </c>
      <c r="H7" s="50"/>
    </row>
    <row r="8" spans="1:8" s="16" customFormat="1" x14ac:dyDescent="0.25">
      <c r="A8" s="12">
        <v>6</v>
      </c>
      <c r="B8" s="13" t="s">
        <v>101</v>
      </c>
      <c r="C8" s="14" t="s">
        <v>102</v>
      </c>
      <c r="D8" s="14" t="s">
        <v>26</v>
      </c>
      <c r="E8" s="14">
        <v>6</v>
      </c>
      <c r="F8" s="28">
        <f t="shared" si="1"/>
        <v>3750</v>
      </c>
      <c r="G8" s="28">
        <f t="shared" si="0"/>
        <v>22500</v>
      </c>
      <c r="H8" s="50"/>
    </row>
    <row r="9" spans="1:8" s="16" customFormat="1" x14ac:dyDescent="0.25">
      <c r="A9" s="12"/>
      <c r="B9" s="13"/>
      <c r="C9" s="14"/>
      <c r="D9" s="14"/>
      <c r="E9" s="14"/>
      <c r="F9" s="28"/>
      <c r="G9" s="28"/>
      <c r="H9" s="50"/>
    </row>
    <row r="10" spans="1:8" s="16" customFormat="1" x14ac:dyDescent="0.25">
      <c r="A10" s="12"/>
      <c r="B10" s="13"/>
      <c r="C10" s="14"/>
      <c r="D10" s="14"/>
      <c r="E10" s="14"/>
      <c r="F10" s="28"/>
      <c r="G10" s="28"/>
      <c r="H10" s="50"/>
    </row>
    <row r="11" spans="1:8" s="16" customFormat="1" x14ac:dyDescent="0.25">
      <c r="A11" s="12"/>
      <c r="B11" s="13"/>
      <c r="C11" s="14"/>
      <c r="D11" s="14"/>
      <c r="E11" s="14"/>
      <c r="F11" s="28"/>
      <c r="G11" s="28"/>
      <c r="H11" s="50"/>
    </row>
    <row r="12" spans="1:8" s="16" customFormat="1" x14ac:dyDescent="0.25">
      <c r="A12" s="12"/>
      <c r="B12" s="13"/>
      <c r="C12" s="14"/>
      <c r="D12" s="14"/>
      <c r="E12" s="14"/>
      <c r="F12" s="28"/>
      <c r="G12" s="28"/>
      <c r="H12" s="50"/>
    </row>
    <row r="13" spans="1:8" s="16" customFormat="1" x14ac:dyDescent="0.25">
      <c r="A13" s="12"/>
      <c r="B13" s="13"/>
      <c r="C13" s="14"/>
      <c r="D13" s="14"/>
      <c r="E13" s="14"/>
      <c r="F13" s="28"/>
      <c r="G13" s="28"/>
      <c r="H13" s="50"/>
    </row>
    <row r="14" spans="1:8" s="16" customFormat="1" x14ac:dyDescent="0.25">
      <c r="A14" s="12"/>
      <c r="B14" s="13"/>
      <c r="C14" s="14"/>
      <c r="D14" s="14"/>
      <c r="E14" s="14"/>
      <c r="F14" s="28"/>
      <c r="G14" s="28"/>
      <c r="H14" s="50"/>
    </row>
    <row r="15" spans="1:8" s="16" customFormat="1" x14ac:dyDescent="0.25">
      <c r="A15" s="12"/>
      <c r="B15" s="13"/>
      <c r="C15" s="14"/>
      <c r="D15" s="14"/>
      <c r="E15" s="14"/>
      <c r="F15" s="28"/>
      <c r="G15" s="28"/>
      <c r="H15" s="50"/>
    </row>
    <row r="16" spans="1:8" s="17" customFormat="1" ht="18" thickBot="1" x14ac:dyDescent="0.3">
      <c r="A16" s="7">
        <f>COUNTA(A3:A15)</f>
        <v>6</v>
      </c>
      <c r="B16" s="11"/>
      <c r="C16" s="8"/>
      <c r="D16" s="8"/>
      <c r="E16" s="8"/>
      <c r="F16" s="8" t="s">
        <v>36</v>
      </c>
      <c r="G16" s="8">
        <f>SUM(G3:G15)</f>
        <v>112500</v>
      </c>
      <c r="H16" s="9"/>
    </row>
    <row r="17" spans="3:10" ht="19" thickTop="1" thickBot="1" x14ac:dyDescent="0.3">
      <c r="H17" s="51" t="s">
        <v>37</v>
      </c>
    </row>
    <row r="18" spans="3:10" ht="18" thickTop="1" x14ac:dyDescent="0.25">
      <c r="C18" s="18"/>
      <c r="D18" s="52"/>
      <c r="E18" s="19" t="s">
        <v>2</v>
      </c>
      <c r="F18" s="20"/>
    </row>
    <row r="19" spans="3:10" x14ac:dyDescent="0.25">
      <c r="C19" s="21"/>
      <c r="D19" s="53"/>
      <c r="E19" s="22" t="s">
        <v>3</v>
      </c>
      <c r="F19" s="23"/>
      <c r="G19" s="15"/>
    </row>
    <row r="20" spans="3:10" ht="18" thickBot="1" x14ac:dyDescent="0.3">
      <c r="C20" s="24"/>
      <c r="D20" s="54"/>
      <c r="E20" s="25" t="s">
        <v>4</v>
      </c>
      <c r="F20" s="26"/>
      <c r="G20" s="15"/>
      <c r="H20" s="15" t="s">
        <v>37</v>
      </c>
      <c r="J20" s="15" t="s">
        <v>37</v>
      </c>
    </row>
    <row r="21" spans="3:10" ht="18" thickTop="1" x14ac:dyDescent="0.25">
      <c r="F21" s="15"/>
      <c r="G21" s="15"/>
    </row>
  </sheetData>
  <mergeCells count="1">
    <mergeCell ref="A1:H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29" sqref="D29"/>
    </sheetView>
  </sheetViews>
  <sheetFormatPr baseColWidth="10" defaultColWidth="9" defaultRowHeight="17" x14ac:dyDescent="0.25"/>
  <cols>
    <col min="1" max="2" width="9" style="15"/>
    <col min="3" max="3" width="14.1640625" style="15" customWidth="1"/>
    <col min="4" max="4" width="16" style="15" customWidth="1"/>
    <col min="5" max="5" width="24.83203125" style="15" customWidth="1"/>
    <col min="6" max="6" width="18.1640625" style="45" customWidth="1"/>
    <col min="7" max="7" width="12.5" style="45" customWidth="1"/>
    <col min="8" max="8" width="13" style="15" customWidth="1"/>
    <col min="9" max="16384" width="9" style="15"/>
  </cols>
  <sheetData>
    <row r="1" spans="1:10" s="44" customFormat="1" ht="35.5" customHeight="1" thickBot="1" x14ac:dyDescent="0.3">
      <c r="A1" s="116" t="s">
        <v>64</v>
      </c>
      <c r="B1" s="117"/>
      <c r="C1" s="117"/>
      <c r="D1" s="117"/>
      <c r="E1" s="117"/>
      <c r="F1" s="117"/>
      <c r="G1" s="117"/>
      <c r="H1" s="118"/>
    </row>
    <row r="2" spans="1:10" s="44" customFormat="1" ht="18" thickTop="1" x14ac:dyDescent="0.25">
      <c r="A2" s="55" t="s">
        <v>0</v>
      </c>
      <c r="B2" s="10" t="s">
        <v>65</v>
      </c>
      <c r="C2" s="4" t="s">
        <v>1</v>
      </c>
      <c r="D2" s="4" t="s">
        <v>66</v>
      </c>
      <c r="E2" s="4" t="s">
        <v>67</v>
      </c>
      <c r="F2" s="5" t="s">
        <v>68</v>
      </c>
      <c r="G2" s="5" t="s">
        <v>69</v>
      </c>
      <c r="H2" s="56" t="s">
        <v>70</v>
      </c>
    </row>
    <row r="3" spans="1:10" s="16" customFormat="1" x14ac:dyDescent="0.25">
      <c r="A3" s="57">
        <v>1</v>
      </c>
      <c r="B3" s="29" t="s">
        <v>71</v>
      </c>
      <c r="C3" s="58" t="s">
        <v>72</v>
      </c>
      <c r="D3" s="27" t="s">
        <v>192</v>
      </c>
      <c r="E3" s="27">
        <v>6</v>
      </c>
      <c r="F3" s="28">
        <f t="shared" ref="F3" si="0">30000/8</f>
        <v>3750</v>
      </c>
      <c r="G3" s="28">
        <f t="shared" ref="G3" si="1">E3*F3</f>
        <v>22500</v>
      </c>
      <c r="H3" s="59"/>
    </row>
    <row r="4" spans="1:10" s="16" customFormat="1" x14ac:dyDescent="0.25">
      <c r="A4" s="57"/>
      <c r="B4" s="29"/>
      <c r="C4" s="58"/>
      <c r="D4" s="27"/>
      <c r="E4" s="27"/>
      <c r="F4" s="28"/>
      <c r="G4" s="28"/>
      <c r="H4" s="59"/>
    </row>
    <row r="5" spans="1:10" s="17" customFormat="1" ht="18" thickBot="1" x14ac:dyDescent="0.3">
      <c r="A5" s="60">
        <f>COUNTA(A3:A4)</f>
        <v>1</v>
      </c>
      <c r="B5" s="61"/>
      <c r="C5" s="62"/>
      <c r="D5" s="62"/>
      <c r="E5" s="62"/>
      <c r="F5" s="62" t="s">
        <v>73</v>
      </c>
      <c r="G5" s="62">
        <f>SUM(G3:G4)</f>
        <v>22500</v>
      </c>
      <c r="H5" s="63"/>
    </row>
    <row r="6" spans="1:10" x14ac:dyDescent="0.25">
      <c r="H6" s="51"/>
    </row>
    <row r="7" spans="1:10" x14ac:dyDescent="0.25">
      <c r="F7" s="64"/>
      <c r="G7" s="64"/>
      <c r="H7" s="51"/>
    </row>
    <row r="8" spans="1:10" ht="18" thickBot="1" x14ac:dyDescent="0.3">
      <c r="H8" s="51"/>
    </row>
    <row r="9" spans="1:10" ht="18" thickTop="1" x14ac:dyDescent="0.25">
      <c r="C9" s="18"/>
      <c r="D9" s="52"/>
      <c r="E9" s="19" t="s">
        <v>2</v>
      </c>
      <c r="F9" s="20"/>
    </row>
    <row r="10" spans="1:10" x14ac:dyDescent="0.25">
      <c r="C10" s="21"/>
      <c r="D10" s="53"/>
      <c r="E10" s="22" t="s">
        <v>3</v>
      </c>
      <c r="F10" s="23"/>
      <c r="G10" s="15"/>
    </row>
    <row r="11" spans="1:10" ht="18" thickBot="1" x14ac:dyDescent="0.3">
      <c r="C11" s="24"/>
      <c r="D11" s="54"/>
      <c r="E11" s="25" t="s">
        <v>74</v>
      </c>
      <c r="F11" s="26"/>
      <c r="G11" s="15"/>
      <c r="H11" s="15" t="s">
        <v>75</v>
      </c>
      <c r="J11" s="15" t="s">
        <v>75</v>
      </c>
    </row>
    <row r="12" spans="1:10" ht="18" thickTop="1" x14ac:dyDescent="0.25">
      <c r="F12" s="15"/>
      <c r="G12" s="15"/>
    </row>
  </sheetData>
  <mergeCells count="1">
    <mergeCell ref="A1:H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3" sqref="A3:H6"/>
    </sheetView>
  </sheetViews>
  <sheetFormatPr baseColWidth="10" defaultColWidth="9" defaultRowHeight="17" x14ac:dyDescent="0.25"/>
  <cols>
    <col min="1" max="2" width="9" style="15"/>
    <col min="3" max="3" width="14.1640625" style="15" customWidth="1"/>
    <col min="4" max="4" width="16" style="15" customWidth="1"/>
    <col min="5" max="5" width="24.83203125" style="15" customWidth="1"/>
    <col min="6" max="6" width="18.1640625" style="45" customWidth="1"/>
    <col min="7" max="7" width="12.5" style="45" customWidth="1"/>
    <col min="8" max="8" width="13" style="15" customWidth="1"/>
    <col min="9" max="16384" width="9" style="15"/>
  </cols>
  <sheetData>
    <row r="1" spans="1:10" s="44" customFormat="1" ht="35.5" customHeight="1" thickTop="1" thickBot="1" x14ac:dyDescent="0.3">
      <c r="A1" s="113" t="s">
        <v>105</v>
      </c>
      <c r="B1" s="114"/>
      <c r="C1" s="114"/>
      <c r="D1" s="114"/>
      <c r="E1" s="114"/>
      <c r="F1" s="114"/>
      <c r="G1" s="114"/>
      <c r="H1" s="115"/>
    </row>
    <row r="2" spans="1:10" s="44" customFormat="1" ht="18" thickTop="1" x14ac:dyDescent="0.25">
      <c r="A2" s="3" t="s">
        <v>0</v>
      </c>
      <c r="B2" s="10" t="s">
        <v>106</v>
      </c>
      <c r="C2" s="4" t="s">
        <v>1</v>
      </c>
      <c r="D2" s="4" t="s">
        <v>107</v>
      </c>
      <c r="E2" s="4" t="s">
        <v>108</v>
      </c>
      <c r="F2" s="5" t="s">
        <v>109</v>
      </c>
      <c r="G2" s="5" t="s">
        <v>110</v>
      </c>
      <c r="H2" s="6" t="s">
        <v>111</v>
      </c>
    </row>
    <row r="3" spans="1:10" s="16" customFormat="1" x14ac:dyDescent="0.25">
      <c r="A3" s="12">
        <v>1</v>
      </c>
      <c r="B3" s="13" t="s">
        <v>112</v>
      </c>
      <c r="C3" s="14" t="s">
        <v>113</v>
      </c>
      <c r="D3" s="14" t="s">
        <v>45</v>
      </c>
      <c r="E3" s="14">
        <v>8</v>
      </c>
      <c r="F3" s="28">
        <f>30000/8</f>
        <v>3750</v>
      </c>
      <c r="G3" s="28">
        <f t="shared" ref="G3:G6" si="0">E3*F3</f>
        <v>30000</v>
      </c>
      <c r="H3" s="50"/>
    </row>
    <row r="4" spans="1:10" s="16" customFormat="1" x14ac:dyDescent="0.25">
      <c r="A4" s="12">
        <v>2</v>
      </c>
      <c r="B4" s="13" t="s">
        <v>114</v>
      </c>
      <c r="C4" s="14" t="s">
        <v>115</v>
      </c>
      <c r="D4" s="14" t="s">
        <v>26</v>
      </c>
      <c r="E4" s="14">
        <v>6</v>
      </c>
      <c r="F4" s="28">
        <f t="shared" ref="F4:F6" si="1">30000/8</f>
        <v>3750</v>
      </c>
      <c r="G4" s="28">
        <f t="shared" si="0"/>
        <v>22500</v>
      </c>
      <c r="H4" s="50"/>
    </row>
    <row r="5" spans="1:10" s="16" customFormat="1" x14ac:dyDescent="0.25">
      <c r="A5" s="12">
        <v>3</v>
      </c>
      <c r="B5" s="13" t="s">
        <v>116</v>
      </c>
      <c r="C5" s="14" t="s">
        <v>117</v>
      </c>
      <c r="D5" s="14" t="s">
        <v>104</v>
      </c>
      <c r="E5" s="14">
        <v>6</v>
      </c>
      <c r="F5" s="28">
        <f t="shared" si="1"/>
        <v>3750</v>
      </c>
      <c r="G5" s="28">
        <f t="shared" si="0"/>
        <v>22500</v>
      </c>
      <c r="H5" s="50"/>
    </row>
    <row r="6" spans="1:10" s="16" customFormat="1" x14ac:dyDescent="0.25">
      <c r="A6" s="12">
        <v>4</v>
      </c>
      <c r="B6" s="13" t="s">
        <v>118</v>
      </c>
      <c r="C6" s="14" t="s">
        <v>119</v>
      </c>
      <c r="D6" s="14" t="s">
        <v>26</v>
      </c>
      <c r="E6" s="14">
        <v>6</v>
      </c>
      <c r="F6" s="28">
        <f t="shared" si="1"/>
        <v>3750</v>
      </c>
      <c r="G6" s="28">
        <f t="shared" si="0"/>
        <v>22500</v>
      </c>
      <c r="H6" s="50"/>
    </row>
    <row r="7" spans="1:10" s="16" customFormat="1" x14ac:dyDescent="0.25">
      <c r="A7" s="12"/>
      <c r="B7" s="13"/>
      <c r="C7" s="14"/>
      <c r="D7" s="14"/>
      <c r="E7" s="14"/>
      <c r="F7" s="28"/>
      <c r="G7" s="28"/>
      <c r="H7" s="50"/>
    </row>
    <row r="8" spans="1:10" s="16" customFormat="1" x14ac:dyDescent="0.25">
      <c r="A8" s="12"/>
      <c r="B8" s="13"/>
      <c r="C8" s="14"/>
      <c r="D8" s="14"/>
      <c r="E8" s="14"/>
      <c r="F8" s="28"/>
      <c r="G8" s="28"/>
      <c r="H8" s="50"/>
    </row>
    <row r="9" spans="1:10" s="17" customFormat="1" ht="18" thickBot="1" x14ac:dyDescent="0.3">
      <c r="A9" s="7">
        <f>COUNTA(A3:A8)</f>
        <v>4</v>
      </c>
      <c r="B9" s="11"/>
      <c r="C9" s="8"/>
      <c r="D9" s="8"/>
      <c r="E9" s="8"/>
      <c r="F9" s="8" t="s">
        <v>120</v>
      </c>
      <c r="G9" s="8">
        <f>SUM(G3:G8)</f>
        <v>97500</v>
      </c>
      <c r="H9" s="9"/>
    </row>
    <row r="10" spans="1:10" ht="19" thickTop="1" thickBot="1" x14ac:dyDescent="0.3">
      <c r="H10" s="51" t="s">
        <v>121</v>
      </c>
    </row>
    <row r="11" spans="1:10" ht="18" thickTop="1" x14ac:dyDescent="0.25">
      <c r="C11" s="18"/>
      <c r="D11" s="52"/>
      <c r="E11" s="19" t="s">
        <v>2</v>
      </c>
      <c r="F11" s="20"/>
    </row>
    <row r="12" spans="1:10" x14ac:dyDescent="0.25">
      <c r="C12" s="21"/>
      <c r="D12" s="53"/>
      <c r="E12" s="22" t="s">
        <v>3</v>
      </c>
      <c r="F12" s="23"/>
      <c r="G12" s="15"/>
    </row>
    <row r="13" spans="1:10" ht="18" thickBot="1" x14ac:dyDescent="0.3">
      <c r="C13" s="24"/>
      <c r="D13" s="54"/>
      <c r="E13" s="25" t="s">
        <v>4</v>
      </c>
      <c r="F13" s="26"/>
      <c r="G13" s="15"/>
      <c r="H13" s="15" t="s">
        <v>121</v>
      </c>
      <c r="J13" s="15" t="s">
        <v>121</v>
      </c>
    </row>
    <row r="14" spans="1:10" ht="18" thickTop="1" x14ac:dyDescent="0.25">
      <c r="F14" s="15"/>
      <c r="G14" s="15"/>
    </row>
  </sheetData>
  <mergeCells count="1">
    <mergeCell ref="A1:H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3" sqref="A3:H11"/>
    </sheetView>
  </sheetViews>
  <sheetFormatPr baseColWidth="10" defaultColWidth="9" defaultRowHeight="17" x14ac:dyDescent="0.25"/>
  <cols>
    <col min="1" max="2" width="9" style="15"/>
    <col min="3" max="3" width="14.1640625" style="15" customWidth="1"/>
    <col min="4" max="4" width="16" style="15" customWidth="1"/>
    <col min="5" max="5" width="24.83203125" style="15" customWidth="1"/>
    <col min="6" max="6" width="18.1640625" style="45" customWidth="1"/>
    <col min="7" max="7" width="12.5" style="45" customWidth="1"/>
    <col min="8" max="8" width="13" style="15" customWidth="1"/>
    <col min="9" max="16384" width="9" style="15"/>
  </cols>
  <sheetData>
    <row r="1" spans="1:8" s="44" customFormat="1" ht="35.5" customHeight="1" thickTop="1" thickBot="1" x14ac:dyDescent="0.3">
      <c r="A1" s="113" t="s">
        <v>76</v>
      </c>
      <c r="B1" s="114"/>
      <c r="C1" s="114"/>
      <c r="D1" s="114"/>
      <c r="E1" s="114"/>
      <c r="F1" s="114"/>
      <c r="G1" s="114"/>
      <c r="H1" s="115"/>
    </row>
    <row r="2" spans="1:8" s="44" customFormat="1" ht="18" thickTop="1" x14ac:dyDescent="0.25">
      <c r="A2" s="3" t="s">
        <v>0</v>
      </c>
      <c r="B2" s="10" t="s">
        <v>77</v>
      </c>
      <c r="C2" s="4" t="s">
        <v>1</v>
      </c>
      <c r="D2" s="4" t="s">
        <v>78</v>
      </c>
      <c r="E2" s="4" t="s">
        <v>79</v>
      </c>
      <c r="F2" s="5" t="s">
        <v>80</v>
      </c>
      <c r="G2" s="5" t="s">
        <v>81</v>
      </c>
      <c r="H2" s="6" t="s">
        <v>82</v>
      </c>
    </row>
    <row r="3" spans="1:8" s="16" customFormat="1" x14ac:dyDescent="0.25">
      <c r="A3" s="12">
        <v>1</v>
      </c>
      <c r="B3" s="13" t="s">
        <v>83</v>
      </c>
      <c r="C3" s="14" t="s">
        <v>84</v>
      </c>
      <c r="D3" s="14" t="s">
        <v>190</v>
      </c>
      <c r="E3" s="14">
        <v>2</v>
      </c>
      <c r="F3" s="28">
        <f>20000/8</f>
        <v>2500</v>
      </c>
      <c r="G3" s="28">
        <f t="shared" ref="G3:G11" si="0">E3*F3</f>
        <v>5000</v>
      </c>
      <c r="H3" s="50" t="s">
        <v>198</v>
      </c>
    </row>
    <row r="4" spans="1:8" s="16" customFormat="1" x14ac:dyDescent="0.25">
      <c r="A4" s="12">
        <v>2</v>
      </c>
      <c r="B4" s="13" t="s">
        <v>85</v>
      </c>
      <c r="C4" s="14" t="s">
        <v>86</v>
      </c>
      <c r="D4" s="14" t="s">
        <v>194</v>
      </c>
      <c r="E4" s="14">
        <v>2</v>
      </c>
      <c r="F4" s="28">
        <f>20000/8</f>
        <v>2500</v>
      </c>
      <c r="G4" s="28">
        <f t="shared" si="0"/>
        <v>5000</v>
      </c>
      <c r="H4" s="50" t="s">
        <v>198</v>
      </c>
    </row>
    <row r="5" spans="1:8" s="16" customFormat="1" x14ac:dyDescent="0.25">
      <c r="A5" s="65">
        <v>3</v>
      </c>
      <c r="B5" s="66" t="s">
        <v>87</v>
      </c>
      <c r="C5" s="67" t="s">
        <v>88</v>
      </c>
      <c r="D5" s="67" t="s">
        <v>27</v>
      </c>
      <c r="E5" s="67">
        <v>4</v>
      </c>
      <c r="F5" s="28">
        <f t="shared" ref="F5:F9" si="1">20000/8</f>
        <v>2500</v>
      </c>
      <c r="G5" s="68">
        <f t="shared" si="0"/>
        <v>10000</v>
      </c>
      <c r="H5" s="69" t="s">
        <v>199</v>
      </c>
    </row>
    <row r="6" spans="1:8" s="16" customFormat="1" x14ac:dyDescent="0.25">
      <c r="A6" s="12">
        <v>4</v>
      </c>
      <c r="B6" s="13" t="s">
        <v>89</v>
      </c>
      <c r="C6" s="14" t="s">
        <v>90</v>
      </c>
      <c r="D6" s="14" t="s">
        <v>27</v>
      </c>
      <c r="E6" s="14">
        <v>4</v>
      </c>
      <c r="F6" s="28">
        <f>20000/8</f>
        <v>2500</v>
      </c>
      <c r="G6" s="28">
        <f t="shared" si="0"/>
        <v>10000</v>
      </c>
      <c r="H6" s="50" t="s">
        <v>198</v>
      </c>
    </row>
    <row r="7" spans="1:8" s="16" customFormat="1" x14ac:dyDescent="0.25">
      <c r="A7" s="12">
        <v>5</v>
      </c>
      <c r="B7" s="13" t="s">
        <v>91</v>
      </c>
      <c r="C7" s="14" t="s">
        <v>92</v>
      </c>
      <c r="D7" s="14" t="s">
        <v>27</v>
      </c>
      <c r="E7" s="14">
        <v>4</v>
      </c>
      <c r="F7" s="28">
        <f t="shared" si="1"/>
        <v>2500</v>
      </c>
      <c r="G7" s="28">
        <f t="shared" si="0"/>
        <v>10000</v>
      </c>
      <c r="H7" s="50" t="s">
        <v>198</v>
      </c>
    </row>
    <row r="8" spans="1:8" s="16" customFormat="1" x14ac:dyDescent="0.25">
      <c r="A8" s="12">
        <v>6</v>
      </c>
      <c r="B8" s="13" t="s">
        <v>93</v>
      </c>
      <c r="C8" s="14" t="s">
        <v>94</v>
      </c>
      <c r="D8" s="14" t="s">
        <v>27</v>
      </c>
      <c r="E8" s="14">
        <v>4</v>
      </c>
      <c r="F8" s="28">
        <f t="shared" si="1"/>
        <v>2500</v>
      </c>
      <c r="G8" s="28">
        <f t="shared" si="0"/>
        <v>10000</v>
      </c>
      <c r="H8" s="50" t="s">
        <v>198</v>
      </c>
    </row>
    <row r="9" spans="1:8" s="16" customFormat="1" x14ac:dyDescent="0.25">
      <c r="A9" s="92">
        <v>7</v>
      </c>
      <c r="B9" s="93" t="s">
        <v>95</v>
      </c>
      <c r="C9" s="94" t="s">
        <v>96</v>
      </c>
      <c r="D9" s="94" t="s">
        <v>191</v>
      </c>
      <c r="E9" s="94">
        <v>0</v>
      </c>
      <c r="F9" s="95">
        <f t="shared" si="1"/>
        <v>2500</v>
      </c>
      <c r="G9" s="95">
        <f t="shared" si="0"/>
        <v>0</v>
      </c>
      <c r="H9" s="96" t="s">
        <v>198</v>
      </c>
    </row>
    <row r="10" spans="1:8" s="16" customFormat="1" x14ac:dyDescent="0.25">
      <c r="A10" s="12">
        <v>8</v>
      </c>
      <c r="B10" s="13" t="s">
        <v>149</v>
      </c>
      <c r="C10" s="14" t="s">
        <v>150</v>
      </c>
      <c r="D10" s="14" t="s">
        <v>190</v>
      </c>
      <c r="E10" s="14">
        <v>2</v>
      </c>
      <c r="F10" s="28">
        <f>20000/8</f>
        <v>2500</v>
      </c>
      <c r="G10" s="28">
        <f t="shared" si="0"/>
        <v>5000</v>
      </c>
      <c r="H10" s="50" t="s">
        <v>198</v>
      </c>
    </row>
    <row r="11" spans="1:8" s="16" customFormat="1" x14ac:dyDescent="0.25">
      <c r="A11" s="12">
        <v>9</v>
      </c>
      <c r="B11" s="13" t="s">
        <v>151</v>
      </c>
      <c r="C11" s="14" t="s">
        <v>152</v>
      </c>
      <c r="D11" s="14" t="s">
        <v>27</v>
      </c>
      <c r="E11" s="14">
        <v>4</v>
      </c>
      <c r="F11" s="28">
        <f>20000/8</f>
        <v>2500</v>
      </c>
      <c r="G11" s="28">
        <f t="shared" si="0"/>
        <v>10000</v>
      </c>
      <c r="H11" s="50" t="s">
        <v>193</v>
      </c>
    </row>
    <row r="12" spans="1:8" s="16" customFormat="1" x14ac:dyDescent="0.25">
      <c r="A12" s="12"/>
      <c r="B12" s="13"/>
      <c r="C12" s="14"/>
      <c r="D12" s="14"/>
      <c r="E12" s="14"/>
      <c r="F12" s="28"/>
      <c r="G12" s="28"/>
      <c r="H12" s="50"/>
    </row>
    <row r="13" spans="1:8" s="17" customFormat="1" ht="18" thickBot="1" x14ac:dyDescent="0.3">
      <c r="A13" s="7">
        <f>COUNTA(A3:A11)</f>
        <v>9</v>
      </c>
      <c r="B13" s="11"/>
      <c r="C13" s="8"/>
      <c r="D13" s="8"/>
      <c r="E13" s="8"/>
      <c r="F13" s="8" t="s">
        <v>97</v>
      </c>
      <c r="G13" s="8">
        <f>SUM(G3:G11)</f>
        <v>65000</v>
      </c>
      <c r="H13" s="9"/>
    </row>
    <row r="14" spans="1:8" ht="19" thickTop="1" thickBot="1" x14ac:dyDescent="0.3">
      <c r="H14" s="51" t="s">
        <v>98</v>
      </c>
    </row>
    <row r="15" spans="1:8" ht="18" thickTop="1" x14ac:dyDescent="0.25">
      <c r="C15" s="18"/>
      <c r="D15" s="52"/>
      <c r="E15" s="19" t="s">
        <v>2</v>
      </c>
      <c r="F15" s="20"/>
    </row>
    <row r="16" spans="1:8" x14ac:dyDescent="0.25">
      <c r="C16" s="21"/>
      <c r="D16" s="53"/>
      <c r="E16" s="22" t="s">
        <v>3</v>
      </c>
      <c r="F16" s="23"/>
      <c r="G16" s="15"/>
    </row>
    <row r="17" spans="3:10" ht="18" thickBot="1" x14ac:dyDescent="0.3">
      <c r="C17" s="24"/>
      <c r="D17" s="54"/>
      <c r="E17" s="25" t="s">
        <v>4</v>
      </c>
      <c r="F17" s="26"/>
      <c r="G17" s="15"/>
      <c r="H17" s="15" t="s">
        <v>98</v>
      </c>
      <c r="J17" s="15" t="s">
        <v>98</v>
      </c>
    </row>
    <row r="18" spans="3:10" ht="18" thickTop="1" x14ac:dyDescent="0.25">
      <c r="F18" s="15"/>
      <c r="G18" s="15"/>
    </row>
  </sheetData>
  <mergeCells count="1">
    <mergeCell ref="A1:H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workbookViewId="0">
      <selection activeCell="E35" sqref="E35"/>
    </sheetView>
  </sheetViews>
  <sheetFormatPr baseColWidth="10" defaultColWidth="9" defaultRowHeight="17" x14ac:dyDescent="0.25"/>
  <cols>
    <col min="1" max="2" width="9" style="15"/>
    <col min="3" max="3" width="14.1640625" style="15" customWidth="1"/>
    <col min="4" max="4" width="16" style="15" customWidth="1"/>
    <col min="5" max="5" width="24.83203125" style="15" customWidth="1"/>
    <col min="6" max="6" width="18.1640625" style="45" customWidth="1"/>
    <col min="7" max="7" width="12.5" style="45" customWidth="1"/>
    <col min="8" max="8" width="13" style="15" customWidth="1"/>
    <col min="9" max="16384" width="9" style="15"/>
  </cols>
  <sheetData>
    <row r="1" spans="1:8" s="44" customFormat="1" ht="20" thickTop="1" thickBot="1" x14ac:dyDescent="0.3">
      <c r="A1" s="113" t="s">
        <v>122</v>
      </c>
      <c r="B1" s="114"/>
      <c r="C1" s="114"/>
      <c r="D1" s="114"/>
      <c r="E1" s="114"/>
      <c r="F1" s="114"/>
      <c r="G1" s="114"/>
      <c r="H1" s="115"/>
    </row>
    <row r="2" spans="1:8" s="44" customFormat="1" ht="18" thickTop="1" x14ac:dyDescent="0.25">
      <c r="A2" s="3" t="s">
        <v>0</v>
      </c>
      <c r="B2" s="10" t="s">
        <v>123</v>
      </c>
      <c r="C2" s="4" t="s">
        <v>1</v>
      </c>
      <c r="D2" s="4" t="s">
        <v>124</v>
      </c>
      <c r="E2" s="4" t="s">
        <v>125</v>
      </c>
      <c r="F2" s="5" t="s">
        <v>126</v>
      </c>
      <c r="G2" s="5" t="s">
        <v>127</v>
      </c>
      <c r="H2" s="6" t="s">
        <v>128</v>
      </c>
    </row>
    <row r="3" spans="1:8" s="16" customFormat="1" x14ac:dyDescent="0.25">
      <c r="A3" s="12">
        <v>1</v>
      </c>
      <c r="B3" s="13" t="s">
        <v>129</v>
      </c>
      <c r="C3" s="14" t="s">
        <v>130</v>
      </c>
      <c r="D3" s="14" t="s">
        <v>185</v>
      </c>
      <c r="E3" s="14">
        <v>4</v>
      </c>
      <c r="F3" s="28">
        <f>30000/8</f>
        <v>3750</v>
      </c>
      <c r="G3" s="28">
        <f t="shared" ref="G3:G17" si="0">E3*F3</f>
        <v>15000</v>
      </c>
      <c r="H3" s="50"/>
    </row>
    <row r="4" spans="1:8" s="16" customFormat="1" x14ac:dyDescent="0.25">
      <c r="A4" s="92">
        <v>2</v>
      </c>
      <c r="B4" s="93" t="s">
        <v>131</v>
      </c>
      <c r="C4" s="94" t="s">
        <v>132</v>
      </c>
      <c r="D4" s="94" t="s">
        <v>191</v>
      </c>
      <c r="E4" s="94">
        <v>0</v>
      </c>
      <c r="F4" s="95">
        <f t="shared" ref="F4:F17" si="1">30000/8</f>
        <v>3750</v>
      </c>
      <c r="G4" s="95">
        <f t="shared" si="0"/>
        <v>0</v>
      </c>
      <c r="H4" s="96"/>
    </row>
    <row r="5" spans="1:8" s="16" customFormat="1" x14ac:dyDescent="0.25">
      <c r="A5" s="12">
        <v>3</v>
      </c>
      <c r="B5" s="13" t="s">
        <v>171</v>
      </c>
      <c r="C5" s="14" t="s">
        <v>172</v>
      </c>
      <c r="D5" s="14" t="s">
        <v>26</v>
      </c>
      <c r="E5" s="14">
        <v>6</v>
      </c>
      <c r="F5" s="28">
        <f t="shared" si="1"/>
        <v>3750</v>
      </c>
      <c r="G5" s="28">
        <f t="shared" si="0"/>
        <v>22500</v>
      </c>
      <c r="H5" s="50"/>
    </row>
    <row r="6" spans="1:8" s="16" customFormat="1" x14ac:dyDescent="0.25">
      <c r="A6" s="12">
        <v>4</v>
      </c>
      <c r="B6" s="13" t="s">
        <v>133</v>
      </c>
      <c r="C6" s="14" t="s">
        <v>134</v>
      </c>
      <c r="D6" s="14" t="s">
        <v>26</v>
      </c>
      <c r="E6" s="14">
        <v>6</v>
      </c>
      <c r="F6" s="28">
        <f t="shared" si="1"/>
        <v>3750</v>
      </c>
      <c r="G6" s="28">
        <f t="shared" si="0"/>
        <v>22500</v>
      </c>
      <c r="H6" s="50"/>
    </row>
    <row r="7" spans="1:8" s="16" customFormat="1" x14ac:dyDescent="0.25">
      <c r="A7" s="12">
        <v>5</v>
      </c>
      <c r="B7" s="13" t="s">
        <v>135</v>
      </c>
      <c r="C7" s="14" t="s">
        <v>136</v>
      </c>
      <c r="D7" s="14" t="s">
        <v>26</v>
      </c>
      <c r="E7" s="14">
        <v>6</v>
      </c>
      <c r="F7" s="28">
        <f t="shared" si="1"/>
        <v>3750</v>
      </c>
      <c r="G7" s="28">
        <f t="shared" si="0"/>
        <v>22500</v>
      </c>
      <c r="H7" s="50"/>
    </row>
    <row r="8" spans="1:8" s="16" customFormat="1" x14ac:dyDescent="0.25">
      <c r="A8" s="12">
        <v>6</v>
      </c>
      <c r="B8" s="13" t="s">
        <v>137</v>
      </c>
      <c r="C8" s="14" t="s">
        <v>138</v>
      </c>
      <c r="D8" s="14" t="s">
        <v>103</v>
      </c>
      <c r="E8" s="14">
        <v>4</v>
      </c>
      <c r="F8" s="28">
        <f t="shared" si="1"/>
        <v>3750</v>
      </c>
      <c r="G8" s="28">
        <f t="shared" si="0"/>
        <v>15000</v>
      </c>
      <c r="H8" s="50"/>
    </row>
    <row r="9" spans="1:8" s="16" customFormat="1" x14ac:dyDescent="0.25">
      <c r="A9" s="12">
        <v>7</v>
      </c>
      <c r="B9" s="13" t="s">
        <v>139</v>
      </c>
      <c r="C9" s="14" t="s">
        <v>140</v>
      </c>
      <c r="D9" s="14" t="s">
        <v>26</v>
      </c>
      <c r="E9" s="14">
        <v>6</v>
      </c>
      <c r="F9" s="28">
        <f t="shared" si="1"/>
        <v>3750</v>
      </c>
      <c r="G9" s="28">
        <f t="shared" si="0"/>
        <v>22500</v>
      </c>
      <c r="H9" s="50"/>
    </row>
    <row r="10" spans="1:8" s="16" customFormat="1" x14ac:dyDescent="0.25">
      <c r="A10" s="12">
        <v>8</v>
      </c>
      <c r="B10" s="13" t="s">
        <v>141</v>
      </c>
      <c r="C10" s="14" t="s">
        <v>142</v>
      </c>
      <c r="D10" s="14" t="s">
        <v>26</v>
      </c>
      <c r="E10" s="14">
        <v>6</v>
      </c>
      <c r="F10" s="28">
        <f t="shared" si="1"/>
        <v>3750</v>
      </c>
      <c r="G10" s="28">
        <f t="shared" si="0"/>
        <v>22500</v>
      </c>
      <c r="H10" s="50"/>
    </row>
    <row r="11" spans="1:8" s="16" customFormat="1" x14ac:dyDescent="0.25">
      <c r="A11" s="12">
        <v>9</v>
      </c>
      <c r="B11" s="13" t="s">
        <v>143</v>
      </c>
      <c r="C11" s="14" t="s">
        <v>144</v>
      </c>
      <c r="D11" s="14" t="s">
        <v>104</v>
      </c>
      <c r="E11" s="14">
        <v>6</v>
      </c>
      <c r="F11" s="28">
        <f t="shared" si="1"/>
        <v>3750</v>
      </c>
      <c r="G11" s="28">
        <f t="shared" si="0"/>
        <v>22500</v>
      </c>
      <c r="H11" s="50"/>
    </row>
    <row r="12" spans="1:8" s="16" customFormat="1" x14ac:dyDescent="0.25">
      <c r="A12" s="12">
        <v>10</v>
      </c>
      <c r="B12" s="13" t="s">
        <v>173</v>
      </c>
      <c r="C12" s="14" t="s">
        <v>174</v>
      </c>
      <c r="D12" s="14" t="s">
        <v>26</v>
      </c>
      <c r="E12" s="14">
        <v>6</v>
      </c>
      <c r="F12" s="28">
        <f t="shared" si="1"/>
        <v>3750</v>
      </c>
      <c r="G12" s="28">
        <f t="shared" si="0"/>
        <v>22500</v>
      </c>
      <c r="H12" s="50"/>
    </row>
    <row r="13" spans="1:8" s="16" customFormat="1" x14ac:dyDescent="0.25">
      <c r="A13" s="12">
        <v>11</v>
      </c>
      <c r="B13" s="13" t="s">
        <v>153</v>
      </c>
      <c r="C13" s="14" t="s">
        <v>154</v>
      </c>
      <c r="D13" s="14" t="s">
        <v>200</v>
      </c>
      <c r="E13" s="14">
        <v>2</v>
      </c>
      <c r="F13" s="28">
        <f t="shared" si="1"/>
        <v>3750</v>
      </c>
      <c r="G13" s="28">
        <f t="shared" si="0"/>
        <v>7500</v>
      </c>
      <c r="H13" s="50"/>
    </row>
    <row r="14" spans="1:8" s="16" customFormat="1" x14ac:dyDescent="0.25">
      <c r="A14" s="12">
        <v>12</v>
      </c>
      <c r="B14" s="13" t="s">
        <v>175</v>
      </c>
      <c r="C14" s="14" t="s">
        <v>176</v>
      </c>
      <c r="D14" s="14" t="s">
        <v>185</v>
      </c>
      <c r="E14" s="14">
        <v>4</v>
      </c>
      <c r="F14" s="28">
        <f t="shared" si="1"/>
        <v>3750</v>
      </c>
      <c r="G14" s="28">
        <f t="shared" si="0"/>
        <v>15000</v>
      </c>
      <c r="H14" s="50"/>
    </row>
    <row r="15" spans="1:8" s="16" customFormat="1" x14ac:dyDescent="0.25">
      <c r="A15" s="12">
        <v>13</v>
      </c>
      <c r="B15" s="13" t="s">
        <v>177</v>
      </c>
      <c r="C15" s="14" t="s">
        <v>178</v>
      </c>
      <c r="D15" s="14" t="s">
        <v>185</v>
      </c>
      <c r="E15" s="14">
        <v>4</v>
      </c>
      <c r="F15" s="28">
        <f t="shared" si="1"/>
        <v>3750</v>
      </c>
      <c r="G15" s="28">
        <f t="shared" si="0"/>
        <v>15000</v>
      </c>
      <c r="H15" s="50"/>
    </row>
    <row r="16" spans="1:8" s="16" customFormat="1" x14ac:dyDescent="0.25">
      <c r="A16" s="12">
        <v>14</v>
      </c>
      <c r="B16" s="13" t="s">
        <v>201</v>
      </c>
      <c r="C16" s="14" t="s">
        <v>202</v>
      </c>
      <c r="D16" s="14" t="s">
        <v>185</v>
      </c>
      <c r="E16" s="14">
        <v>4</v>
      </c>
      <c r="F16" s="28">
        <f t="shared" si="1"/>
        <v>3750</v>
      </c>
      <c r="G16" s="28">
        <f t="shared" si="0"/>
        <v>15000</v>
      </c>
      <c r="H16" s="50"/>
    </row>
    <row r="17" spans="1:10" s="16" customFormat="1" x14ac:dyDescent="0.25">
      <c r="A17" s="92">
        <v>15</v>
      </c>
      <c r="B17" s="93" t="s">
        <v>203</v>
      </c>
      <c r="C17" s="94" t="s">
        <v>204</v>
      </c>
      <c r="D17" s="94" t="s">
        <v>205</v>
      </c>
      <c r="E17" s="94">
        <v>0</v>
      </c>
      <c r="F17" s="95">
        <f t="shared" si="1"/>
        <v>3750</v>
      </c>
      <c r="G17" s="95">
        <f t="shared" si="0"/>
        <v>0</v>
      </c>
      <c r="H17" s="96"/>
    </row>
    <row r="18" spans="1:10" s="16" customFormat="1" x14ac:dyDescent="0.25">
      <c r="A18" s="12"/>
      <c r="B18" s="13"/>
      <c r="C18" s="14"/>
      <c r="D18" s="14"/>
      <c r="E18" s="14"/>
      <c r="F18" s="28"/>
      <c r="G18" s="28"/>
      <c r="H18" s="50"/>
    </row>
    <row r="19" spans="1:10" s="16" customFormat="1" x14ac:dyDescent="0.25">
      <c r="A19" s="12"/>
      <c r="B19" s="13"/>
      <c r="C19" s="14"/>
      <c r="D19" s="14"/>
      <c r="E19" s="14"/>
      <c r="F19" s="28"/>
      <c r="G19" s="28"/>
      <c r="H19" s="50"/>
    </row>
    <row r="20" spans="1:10" s="16" customFormat="1" x14ac:dyDescent="0.25">
      <c r="A20" s="12"/>
      <c r="B20" s="13"/>
      <c r="C20" s="14"/>
      <c r="D20" s="14"/>
      <c r="E20" s="14"/>
      <c r="F20" s="28"/>
      <c r="G20" s="28"/>
      <c r="H20" s="50"/>
    </row>
    <row r="21" spans="1:10" s="16" customFormat="1" x14ac:dyDescent="0.25">
      <c r="A21" s="12"/>
      <c r="B21" s="13"/>
      <c r="C21" s="14"/>
      <c r="D21" s="14"/>
      <c r="E21" s="14"/>
      <c r="F21" s="28"/>
      <c r="G21" s="28"/>
      <c r="H21" s="50"/>
    </row>
    <row r="22" spans="1:10" s="16" customFormat="1" x14ac:dyDescent="0.25">
      <c r="A22" s="12"/>
      <c r="B22" s="13"/>
      <c r="C22" s="14"/>
      <c r="D22" s="14"/>
      <c r="E22" s="14"/>
      <c r="F22" s="28"/>
      <c r="G22" s="28"/>
      <c r="H22" s="50"/>
    </row>
    <row r="23" spans="1:10" s="16" customFormat="1" x14ac:dyDescent="0.25">
      <c r="A23" s="12"/>
      <c r="B23" s="13"/>
      <c r="C23" s="14"/>
      <c r="D23" s="14"/>
      <c r="E23" s="14"/>
      <c r="F23" s="28"/>
      <c r="G23" s="28"/>
      <c r="H23" s="50"/>
    </row>
    <row r="24" spans="1:10" s="16" customFormat="1" x14ac:dyDescent="0.25">
      <c r="A24" s="12"/>
      <c r="B24" s="13"/>
      <c r="C24" s="14"/>
      <c r="D24" s="14"/>
      <c r="E24" s="14"/>
      <c r="F24" s="28"/>
      <c r="G24" s="28"/>
      <c r="H24" s="50"/>
    </row>
    <row r="25" spans="1:10" s="16" customFormat="1" x14ac:dyDescent="0.25">
      <c r="A25" s="12"/>
      <c r="B25" s="13"/>
      <c r="C25" s="14"/>
      <c r="D25" s="14"/>
      <c r="E25" s="14"/>
      <c r="F25" s="28"/>
      <c r="G25" s="28"/>
      <c r="H25" s="50"/>
    </row>
    <row r="26" spans="1:10" s="16" customFormat="1" x14ac:dyDescent="0.25">
      <c r="A26" s="12"/>
      <c r="B26" s="13"/>
      <c r="C26" s="14"/>
      <c r="D26" s="14"/>
      <c r="E26" s="14"/>
      <c r="F26" s="28"/>
      <c r="G26" s="28"/>
      <c r="H26" s="50"/>
    </row>
    <row r="27" spans="1:10" s="16" customFormat="1" x14ac:dyDescent="0.25">
      <c r="A27" s="12"/>
      <c r="B27" s="13"/>
      <c r="C27" s="14"/>
      <c r="D27" s="14"/>
      <c r="E27" s="14"/>
      <c r="F27" s="28"/>
      <c r="G27" s="28"/>
      <c r="H27" s="50"/>
    </row>
    <row r="28" spans="1:10" s="17" customFormat="1" ht="18" thickBot="1" x14ac:dyDescent="0.3">
      <c r="A28" s="7">
        <f>COUNTA(A3:A27)</f>
        <v>15</v>
      </c>
      <c r="B28" s="11"/>
      <c r="C28" s="8"/>
      <c r="D28" s="8"/>
      <c r="E28" s="8"/>
      <c r="F28" s="8" t="s">
        <v>62</v>
      </c>
      <c r="G28" s="8">
        <f>SUM(G3:G27)</f>
        <v>240000</v>
      </c>
      <c r="H28" s="9"/>
    </row>
    <row r="29" spans="1:10" ht="19" thickTop="1" thickBot="1" x14ac:dyDescent="0.3">
      <c r="H29" s="51" t="s">
        <v>63</v>
      </c>
    </row>
    <row r="30" spans="1:10" ht="18" thickTop="1" x14ac:dyDescent="0.25">
      <c r="C30" s="18"/>
      <c r="D30" s="52"/>
      <c r="E30" s="19" t="s">
        <v>2</v>
      </c>
      <c r="F30" s="20"/>
    </row>
    <row r="31" spans="1:10" x14ac:dyDescent="0.25">
      <c r="C31" s="21"/>
      <c r="D31" s="53"/>
      <c r="E31" s="22" t="s">
        <v>3</v>
      </c>
      <c r="F31" s="23"/>
      <c r="G31" s="15"/>
    </row>
    <row r="32" spans="1:10" ht="18" thickBot="1" x14ac:dyDescent="0.3">
      <c r="C32" s="24"/>
      <c r="D32" s="54"/>
      <c r="E32" s="25" t="s">
        <v>4</v>
      </c>
      <c r="F32" s="26"/>
      <c r="G32" s="15"/>
      <c r="H32" s="15" t="s">
        <v>63</v>
      </c>
      <c r="J32" s="15" t="s">
        <v>63</v>
      </c>
    </row>
    <row r="33" spans="4:7" ht="18" thickTop="1" x14ac:dyDescent="0.25">
      <c r="F33" s="15"/>
      <c r="G33" s="15"/>
    </row>
    <row r="39" spans="4:7" x14ac:dyDescent="0.25">
      <c r="G39" s="45" t="s">
        <v>63</v>
      </c>
    </row>
    <row r="42" spans="4:7" x14ac:dyDescent="0.25">
      <c r="D42" s="15" t="s">
        <v>63</v>
      </c>
    </row>
    <row r="43" spans="4:7" x14ac:dyDescent="0.25">
      <c r="E43" s="15" t="s">
        <v>63</v>
      </c>
    </row>
  </sheetData>
  <mergeCells count="1">
    <mergeCell ref="A1:H1"/>
  </mergeCells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5" sqref="F5"/>
    </sheetView>
  </sheetViews>
  <sheetFormatPr baseColWidth="10" defaultColWidth="8.6640625" defaultRowHeight="17" x14ac:dyDescent="0.25"/>
  <cols>
    <col min="1" max="3" width="8.6640625" style="70"/>
    <col min="4" max="4" width="14.5" style="70" customWidth="1"/>
    <col min="5" max="5" width="15.1640625" style="70" customWidth="1"/>
    <col min="6" max="6" width="28.1640625" style="70" bestFit="1" customWidth="1"/>
    <col min="7" max="7" width="19.1640625" style="70" customWidth="1"/>
    <col min="8" max="8" width="22.1640625" style="70" bestFit="1" customWidth="1"/>
    <col min="9" max="9" width="23.6640625" style="70" bestFit="1" customWidth="1"/>
    <col min="10" max="16384" width="8.6640625" style="70"/>
  </cols>
  <sheetData>
    <row r="1" spans="1:9" ht="38.5" customHeight="1" thickTop="1" x14ac:dyDescent="0.25">
      <c r="A1" s="119" t="s">
        <v>207</v>
      </c>
      <c r="B1" s="120"/>
      <c r="C1" s="120"/>
      <c r="D1" s="120"/>
      <c r="E1" s="120"/>
      <c r="F1" s="120"/>
      <c r="G1" s="120"/>
      <c r="H1" s="121"/>
      <c r="I1" s="122"/>
    </row>
    <row r="2" spans="1:9" x14ac:dyDescent="0.25">
      <c r="A2" s="71" t="s">
        <v>156</v>
      </c>
      <c r="B2" s="72" t="s">
        <v>208</v>
      </c>
      <c r="C2" s="72" t="s">
        <v>209</v>
      </c>
      <c r="D2" s="72" t="s">
        <v>210</v>
      </c>
      <c r="E2" s="72" t="s">
        <v>160</v>
      </c>
      <c r="F2" s="73" t="s">
        <v>211</v>
      </c>
      <c r="G2" s="73" t="s">
        <v>162</v>
      </c>
      <c r="H2" s="97" t="s">
        <v>212</v>
      </c>
      <c r="I2" s="74" t="s">
        <v>213</v>
      </c>
    </row>
    <row r="3" spans="1:9" x14ac:dyDescent="0.25">
      <c r="A3" s="75">
        <v>1</v>
      </c>
      <c r="B3" s="76" t="s">
        <v>214</v>
      </c>
      <c r="C3" s="77" t="s">
        <v>215</v>
      </c>
      <c r="D3" s="77" t="s">
        <v>27</v>
      </c>
      <c r="E3" s="76">
        <v>4</v>
      </c>
      <c r="F3" s="78">
        <f t="shared" ref="F3:F7" si="0">30000/8</f>
        <v>3750</v>
      </c>
      <c r="G3" s="79">
        <f t="shared" ref="G3:G8" si="1">F3*E3</f>
        <v>15000</v>
      </c>
      <c r="H3" s="98" t="s">
        <v>216</v>
      </c>
      <c r="I3" s="80"/>
    </row>
    <row r="4" spans="1:9" x14ac:dyDescent="0.25">
      <c r="A4" s="75">
        <v>2</v>
      </c>
      <c r="B4" s="76" t="s">
        <v>217</v>
      </c>
      <c r="C4" s="77" t="s">
        <v>218</v>
      </c>
      <c r="D4" s="77" t="s">
        <v>219</v>
      </c>
      <c r="E4" s="76">
        <v>18</v>
      </c>
      <c r="F4" s="78">
        <f>75000/24</f>
        <v>3125</v>
      </c>
      <c r="G4" s="79">
        <f t="shared" si="1"/>
        <v>56250</v>
      </c>
      <c r="H4" s="98" t="s">
        <v>220</v>
      </c>
      <c r="I4" s="80"/>
    </row>
    <row r="5" spans="1:9" x14ac:dyDescent="0.25">
      <c r="A5" s="75">
        <v>3</v>
      </c>
      <c r="B5" s="76" t="s">
        <v>221</v>
      </c>
      <c r="C5" s="77" t="s">
        <v>222</v>
      </c>
      <c r="D5" s="77" t="s">
        <v>26</v>
      </c>
      <c r="E5" s="76">
        <v>6</v>
      </c>
      <c r="F5" s="78">
        <f t="shared" si="0"/>
        <v>3750</v>
      </c>
      <c r="G5" s="79">
        <f t="shared" si="1"/>
        <v>22500</v>
      </c>
      <c r="H5" s="98" t="s">
        <v>223</v>
      </c>
      <c r="I5" s="80"/>
    </row>
    <row r="6" spans="1:9" x14ac:dyDescent="0.25">
      <c r="A6" s="75">
        <v>4</v>
      </c>
      <c r="B6" s="76" t="s">
        <v>224</v>
      </c>
      <c r="C6" s="77" t="s">
        <v>225</v>
      </c>
      <c r="D6" s="77" t="s">
        <v>226</v>
      </c>
      <c r="E6" s="76">
        <v>8</v>
      </c>
      <c r="F6" s="78">
        <f>55000/16</f>
        <v>3437.5</v>
      </c>
      <c r="G6" s="79">
        <f t="shared" si="1"/>
        <v>27500</v>
      </c>
      <c r="H6" s="98" t="s">
        <v>227</v>
      </c>
      <c r="I6" s="80"/>
    </row>
    <row r="7" spans="1:9" x14ac:dyDescent="0.25">
      <c r="A7" s="75">
        <v>5</v>
      </c>
      <c r="B7" s="76" t="s">
        <v>228</v>
      </c>
      <c r="C7" s="77" t="s">
        <v>229</v>
      </c>
      <c r="D7" s="77" t="s">
        <v>27</v>
      </c>
      <c r="E7" s="76">
        <v>0</v>
      </c>
      <c r="F7" s="78">
        <f t="shared" si="0"/>
        <v>3750</v>
      </c>
      <c r="G7" s="79">
        <f t="shared" si="1"/>
        <v>0</v>
      </c>
      <c r="H7" s="98" t="s">
        <v>230</v>
      </c>
      <c r="I7" s="80"/>
    </row>
    <row r="8" spans="1:9" x14ac:dyDescent="0.25">
      <c r="A8" s="75">
        <v>6</v>
      </c>
      <c r="B8" s="76" t="s">
        <v>231</v>
      </c>
      <c r="C8" s="77" t="s">
        <v>232</v>
      </c>
      <c r="D8" s="77" t="s">
        <v>233</v>
      </c>
      <c r="E8" s="76">
        <v>16</v>
      </c>
      <c r="F8" s="78">
        <f>55000/16</f>
        <v>3437.5</v>
      </c>
      <c r="G8" s="79">
        <f t="shared" si="1"/>
        <v>55000</v>
      </c>
      <c r="H8" s="98" t="s">
        <v>234</v>
      </c>
      <c r="I8" s="80"/>
    </row>
    <row r="9" spans="1:9" ht="18" thickBot="1" x14ac:dyDescent="0.3">
      <c r="A9" s="81">
        <f>COUNTA(A3:A8)</f>
        <v>6</v>
      </c>
      <c r="B9" s="82"/>
      <c r="C9" s="82"/>
      <c r="D9" s="82"/>
      <c r="E9" s="82" t="s">
        <v>235</v>
      </c>
      <c r="F9" s="83" t="s">
        <v>236</v>
      </c>
      <c r="G9" s="84">
        <f>SUM(G3:G8)</f>
        <v>176250</v>
      </c>
      <c r="H9" s="99"/>
      <c r="I9" s="85"/>
    </row>
    <row r="10" spans="1:9" ht="19" thickTop="1" thickBot="1" x14ac:dyDescent="0.3"/>
    <row r="11" spans="1:9" x14ac:dyDescent="0.25">
      <c r="A11" s="123" t="s">
        <v>237</v>
      </c>
      <c r="B11" s="124"/>
      <c r="C11" s="124"/>
      <c r="D11" s="124"/>
      <c r="E11" s="124"/>
      <c r="F11" s="124"/>
      <c r="G11" s="124"/>
      <c r="H11" s="124"/>
      <c r="I11" s="125"/>
    </row>
    <row r="12" spans="1:9" x14ac:dyDescent="0.25">
      <c r="A12" s="126"/>
      <c r="B12" s="127"/>
      <c r="C12" s="127"/>
      <c r="D12" s="127"/>
      <c r="E12" s="127"/>
      <c r="F12" s="127"/>
      <c r="G12" s="127"/>
      <c r="H12" s="127"/>
      <c r="I12" s="128"/>
    </row>
    <row r="13" spans="1:9" ht="18" thickBot="1" x14ac:dyDescent="0.3">
      <c r="A13" s="129"/>
      <c r="B13" s="130"/>
      <c r="C13" s="130"/>
      <c r="D13" s="130"/>
      <c r="E13" s="130"/>
      <c r="F13" s="130"/>
      <c r="G13" s="130"/>
      <c r="H13" s="130"/>
      <c r="I13" s="131"/>
    </row>
  </sheetData>
  <mergeCells count="2">
    <mergeCell ref="A1:I1"/>
    <mergeCell ref="A11:I13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32" sqref="D32"/>
    </sheetView>
  </sheetViews>
  <sheetFormatPr baseColWidth="10" defaultColWidth="8.6640625" defaultRowHeight="17" x14ac:dyDescent="0.25"/>
  <cols>
    <col min="1" max="3" width="8.6640625" style="70"/>
    <col min="4" max="4" width="14.5" style="70" customWidth="1"/>
    <col min="5" max="5" width="15.1640625" style="70" customWidth="1"/>
    <col min="6" max="6" width="19.33203125" style="70" customWidth="1"/>
    <col min="7" max="7" width="19.1640625" style="70" customWidth="1"/>
    <col min="8" max="16384" width="8.6640625" style="70"/>
  </cols>
  <sheetData>
    <row r="1" spans="1:8" ht="38.5" customHeight="1" thickTop="1" x14ac:dyDescent="0.25">
      <c r="A1" s="119" t="s">
        <v>155</v>
      </c>
      <c r="B1" s="120"/>
      <c r="C1" s="120"/>
      <c r="D1" s="120"/>
      <c r="E1" s="120"/>
      <c r="F1" s="120"/>
      <c r="G1" s="120"/>
      <c r="H1" s="122"/>
    </row>
    <row r="2" spans="1:8" x14ac:dyDescent="0.25">
      <c r="A2" s="71" t="s">
        <v>156</v>
      </c>
      <c r="B2" s="72" t="s">
        <v>157</v>
      </c>
      <c r="C2" s="72" t="s">
        <v>158</v>
      </c>
      <c r="D2" s="72" t="s">
        <v>159</v>
      </c>
      <c r="E2" s="72" t="s">
        <v>160</v>
      </c>
      <c r="F2" s="73" t="s">
        <v>161</v>
      </c>
      <c r="G2" s="73" t="s">
        <v>162</v>
      </c>
      <c r="H2" s="74" t="s">
        <v>163</v>
      </c>
    </row>
    <row r="3" spans="1:8" x14ac:dyDescent="0.25">
      <c r="A3" s="75">
        <v>1</v>
      </c>
      <c r="B3" s="76" t="s">
        <v>165</v>
      </c>
      <c r="C3" s="77" t="s">
        <v>166</v>
      </c>
      <c r="D3" s="77" t="s">
        <v>26</v>
      </c>
      <c r="E3" s="76">
        <v>6</v>
      </c>
      <c r="F3" s="78">
        <f>30000/8</f>
        <v>3750</v>
      </c>
      <c r="G3" s="79">
        <f t="shared" ref="G3:G4" si="0">F3*E3</f>
        <v>22500</v>
      </c>
      <c r="H3" s="80" t="s">
        <v>206</v>
      </c>
    </row>
    <row r="4" spans="1:8" x14ac:dyDescent="0.25">
      <c r="A4" s="75">
        <v>2</v>
      </c>
      <c r="B4" s="76" t="s">
        <v>167</v>
      </c>
      <c r="C4" s="77" t="s">
        <v>168</v>
      </c>
      <c r="D4" s="77" t="s">
        <v>26</v>
      </c>
      <c r="E4" s="76">
        <v>6</v>
      </c>
      <c r="F4" s="78">
        <f>30000/8</f>
        <v>3750</v>
      </c>
      <c r="G4" s="79">
        <f t="shared" si="0"/>
        <v>22500</v>
      </c>
      <c r="H4" s="80"/>
    </row>
    <row r="5" spans="1:8" x14ac:dyDescent="0.25">
      <c r="A5" s="75"/>
      <c r="B5" s="76"/>
      <c r="C5" s="77"/>
      <c r="D5" s="77"/>
      <c r="E5" s="76"/>
      <c r="F5" s="78"/>
      <c r="G5" s="79"/>
      <c r="H5" s="80"/>
    </row>
    <row r="6" spans="1:8" x14ac:dyDescent="0.25">
      <c r="A6" s="75"/>
      <c r="B6" s="76"/>
      <c r="C6" s="77"/>
      <c r="D6" s="77"/>
      <c r="E6" s="76"/>
      <c r="F6" s="78"/>
      <c r="G6" s="79"/>
      <c r="H6" s="80"/>
    </row>
    <row r="7" spans="1:8" x14ac:dyDescent="0.25">
      <c r="A7" s="75"/>
      <c r="B7" s="76"/>
      <c r="C7" s="77"/>
      <c r="D7" s="77"/>
      <c r="E7" s="76"/>
      <c r="F7" s="78"/>
      <c r="G7" s="79"/>
      <c r="H7" s="80"/>
    </row>
    <row r="8" spans="1:8" ht="18" thickBot="1" x14ac:dyDescent="0.3">
      <c r="A8" s="81">
        <f>COUNTA(A3:A7)</f>
        <v>2</v>
      </c>
      <c r="B8" s="82"/>
      <c r="C8" s="82"/>
      <c r="D8" s="82"/>
      <c r="E8" s="82"/>
      <c r="F8" s="83" t="s">
        <v>169</v>
      </c>
      <c r="G8" s="84">
        <f>SUM(G3:G7)</f>
        <v>45000</v>
      </c>
      <c r="H8" s="85"/>
    </row>
    <row r="9" spans="1:8" ht="18" thickTop="1" x14ac:dyDescent="0.25"/>
    <row r="11" spans="1:8" ht="18" thickBot="1" x14ac:dyDescent="0.3"/>
    <row r="12" spans="1:8" x14ac:dyDescent="0.25">
      <c r="A12" s="123" t="s">
        <v>170</v>
      </c>
      <c r="B12" s="124"/>
      <c r="C12" s="124"/>
      <c r="D12" s="124"/>
      <c r="E12" s="124"/>
      <c r="F12" s="124"/>
      <c r="G12" s="124"/>
      <c r="H12" s="125"/>
    </row>
    <row r="13" spans="1:8" x14ac:dyDescent="0.25">
      <c r="A13" s="126"/>
      <c r="B13" s="127"/>
      <c r="C13" s="127"/>
      <c r="D13" s="127"/>
      <c r="E13" s="127"/>
      <c r="F13" s="127"/>
      <c r="G13" s="127"/>
      <c r="H13" s="128"/>
    </row>
    <row r="14" spans="1:8" ht="18" thickBot="1" x14ac:dyDescent="0.3">
      <c r="A14" s="129"/>
      <c r="B14" s="130"/>
      <c r="C14" s="130"/>
      <c r="D14" s="130"/>
      <c r="E14" s="130"/>
      <c r="F14" s="130"/>
      <c r="G14" s="130"/>
      <c r="H14" s="131"/>
    </row>
    <row r="18" spans="6:6" x14ac:dyDescent="0.25">
      <c r="F18" s="70" t="s">
        <v>164</v>
      </c>
    </row>
  </sheetData>
  <mergeCells count="2">
    <mergeCell ref="A1:H1"/>
    <mergeCell ref="A12:H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리스트</vt:lpstr>
      <vt:lpstr>A</vt:lpstr>
      <vt:lpstr>B</vt:lpstr>
      <vt:lpstr>C</vt:lpstr>
      <vt:lpstr>D</vt:lpstr>
      <vt:lpstr>E</vt:lpstr>
      <vt:lpstr>F</vt:lpstr>
      <vt:lpstr>G</vt:lpstr>
      <vt:lpstr>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MANGO</dc:creator>
  <cp:lastModifiedBy>Microsoft Office 사용자</cp:lastModifiedBy>
  <dcterms:created xsi:type="dcterms:W3CDTF">2016-05-17T11:44:35Z</dcterms:created>
  <dcterms:modified xsi:type="dcterms:W3CDTF">2018-01-10T14:20:06Z</dcterms:modified>
</cp:coreProperties>
</file>