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221"/>
  <workbookPr autoCompressPictures="0"/>
  <bookViews>
    <workbookView xWindow="280" yWindow="0" windowWidth="34360" windowHeight="22360"/>
  </bookViews>
  <sheets>
    <sheet name="p7861gluc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J3" i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" i="1"/>
  <c r="I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" i="1"/>
  <c r="L2" i="1"/>
  <c r="M22" i="1"/>
  <c r="O22" i="1"/>
  <c r="M18" i="1"/>
  <c r="O18" i="1"/>
  <c r="M14" i="1"/>
  <c r="O14" i="1"/>
  <c r="M10" i="1"/>
  <c r="O10" i="1"/>
  <c r="M6" i="1"/>
  <c r="O6" i="1"/>
  <c r="M2" i="1"/>
  <c r="M23" i="1"/>
  <c r="O23" i="1"/>
  <c r="M19" i="1"/>
  <c r="O19" i="1"/>
  <c r="M15" i="1"/>
  <c r="O15" i="1"/>
  <c r="M11" i="1"/>
  <c r="O11" i="1"/>
  <c r="M7" i="1"/>
  <c r="O7" i="1"/>
  <c r="M3" i="1"/>
  <c r="O3" i="1"/>
  <c r="M24" i="1"/>
  <c r="O24" i="1"/>
  <c r="M20" i="1"/>
  <c r="O20" i="1"/>
  <c r="M16" i="1"/>
  <c r="O16" i="1"/>
  <c r="M12" i="1"/>
  <c r="O12" i="1"/>
  <c r="M8" i="1"/>
  <c r="O8" i="1"/>
  <c r="M4" i="1"/>
  <c r="O4" i="1"/>
  <c r="M25" i="1"/>
  <c r="O25" i="1"/>
  <c r="M21" i="1"/>
  <c r="O21" i="1"/>
  <c r="M17" i="1"/>
  <c r="O17" i="1"/>
  <c r="M13" i="1"/>
  <c r="O13" i="1"/>
  <c r="M9" i="1"/>
  <c r="M5" i="1"/>
  <c r="O5" i="1"/>
  <c r="O9" i="1"/>
  <c r="O2" i="1"/>
</calcChain>
</file>

<file path=xl/sharedStrings.xml><?xml version="1.0" encoding="utf-8"?>
<sst xmlns="http://schemas.openxmlformats.org/spreadsheetml/2006/main" count="17" uniqueCount="17">
  <si>
    <t>Dry</t>
  </si>
  <si>
    <t>Wet</t>
  </si>
  <si>
    <t>Cnts/12sec</t>
  </si>
  <si>
    <t>Drawn(min)</t>
  </si>
  <si>
    <t>Drawn (sec)</t>
  </si>
  <si>
    <t>Counted (sec)</t>
  </si>
  <si>
    <t>Counted(min)</t>
  </si>
  <si>
    <t>Bq/g</t>
  </si>
  <si>
    <t>Undc Bq/g</t>
  </si>
  <si>
    <t>delay (sec)</t>
  </si>
  <si>
    <t>dcf</t>
  </si>
  <si>
    <t>Halflife(sec)</t>
  </si>
  <si>
    <t>Bq/ml</t>
  </si>
  <si>
    <t>density</t>
  </si>
  <si>
    <t>t</t>
  </si>
  <si>
    <t>corcont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</si>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</sst>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P7861 art data</c:v>
          </c:tx>
          <c:cat>
            <c:numRef>
              <c:f>p7861gluc1!$N$2:$N$25</c:f>
              <c:numCache>
                <c:formatCode>General</c:formatCode>
                <c:ptCount val="24"/>
                <c:pt idx="0">
                  <c:v>6.0</c:v>
                </c:pt>
                <c:pt idx="1">
                  <c:v>19.0</c:v>
                </c:pt>
                <c:pt idx="2">
                  <c:v>31.0</c:v>
                </c:pt>
                <c:pt idx="3">
                  <c:v>47.0</c:v>
                </c:pt>
                <c:pt idx="4">
                  <c:v>52.0</c:v>
                </c:pt>
                <c:pt idx="5">
                  <c:v>56.0</c:v>
                </c:pt>
                <c:pt idx="6">
                  <c:v>62.0</c:v>
                </c:pt>
                <c:pt idx="7">
                  <c:v>70.0</c:v>
                </c:pt>
                <c:pt idx="8">
                  <c:v>75.0</c:v>
                </c:pt>
                <c:pt idx="9">
                  <c:v>83.0</c:v>
                </c:pt>
                <c:pt idx="10">
                  <c:v>91.0</c:v>
                </c:pt>
                <c:pt idx="11">
                  <c:v>105.0</c:v>
                </c:pt>
                <c:pt idx="12">
                  <c:v>119.0</c:v>
                </c:pt>
                <c:pt idx="13">
                  <c:v>131.0</c:v>
                </c:pt>
                <c:pt idx="14">
                  <c:v>143.0</c:v>
                </c:pt>
                <c:pt idx="15">
                  <c:v>164.0</c:v>
                </c:pt>
                <c:pt idx="16">
                  <c:v>192.0</c:v>
                </c:pt>
                <c:pt idx="17">
                  <c:v>295.0</c:v>
                </c:pt>
                <c:pt idx="18">
                  <c:v>611.0</c:v>
                </c:pt>
                <c:pt idx="19">
                  <c:v>1195.0</c:v>
                </c:pt>
                <c:pt idx="20">
                  <c:v>1796.0</c:v>
                </c:pt>
                <c:pt idx="21">
                  <c:v>2390.0</c:v>
                </c:pt>
                <c:pt idx="22">
                  <c:v>2972.0</c:v>
                </c:pt>
                <c:pt idx="23">
                  <c:v>3540.0</c:v>
                </c:pt>
              </c:numCache>
            </c:numRef>
          </c:cat>
          <c:val>
            <c:numRef>
              <c:f>p7861gluc1!$O$2:$O$25</c:f>
              <c:numCache>
                <c:formatCode>General</c:formatCode>
                <c:ptCount val="24"/>
                <c:pt idx="0">
                  <c:v>9.677709507832293</c:v>
                </c:pt>
                <c:pt idx="1">
                  <c:v>14.07863245774424</c:v>
                </c:pt>
                <c:pt idx="2">
                  <c:v>11.85759677240611</c:v>
                </c:pt>
                <c:pt idx="3">
                  <c:v>15.79964034124984</c:v>
                </c:pt>
                <c:pt idx="4">
                  <c:v>427.3107923905634</c:v>
                </c:pt>
                <c:pt idx="5">
                  <c:v>20615.36773554636</c:v>
                </c:pt>
                <c:pt idx="6">
                  <c:v>35902.15952922139</c:v>
                </c:pt>
                <c:pt idx="7">
                  <c:v>29791.59216371976</c:v>
                </c:pt>
                <c:pt idx="8">
                  <c:v>19945.01493140442</c:v>
                </c:pt>
                <c:pt idx="9">
                  <c:v>14948.14360892493</c:v>
                </c:pt>
                <c:pt idx="10">
                  <c:v>11694.9900105444</c:v>
                </c:pt>
                <c:pt idx="11">
                  <c:v>9949.097553538475</c:v>
                </c:pt>
                <c:pt idx="12">
                  <c:v>9376.733633770917</c:v>
                </c:pt>
                <c:pt idx="13">
                  <c:v>8999.656901780838</c:v>
                </c:pt>
                <c:pt idx="14">
                  <c:v>8649.946932971283</c:v>
                </c:pt>
                <c:pt idx="15">
                  <c:v>8110.926690924369</c:v>
                </c:pt>
                <c:pt idx="16">
                  <c:v>7663.988577422443</c:v>
                </c:pt>
                <c:pt idx="17">
                  <c:v>5778.118527105454</c:v>
                </c:pt>
                <c:pt idx="18">
                  <c:v>3502.175994588981</c:v>
                </c:pt>
                <c:pt idx="19">
                  <c:v>1919.445437091552</c:v>
                </c:pt>
                <c:pt idx="20">
                  <c:v>1218.972248319669</c:v>
                </c:pt>
                <c:pt idx="21">
                  <c:v>883.8326314545174</c:v>
                </c:pt>
                <c:pt idx="22">
                  <c:v>800.2413322686106</c:v>
                </c:pt>
                <c:pt idx="23">
                  <c:v>698.4399017355398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85128"/>
        <c:axId val="2124582168"/>
      </c:lineChart>
      <c:catAx>
        <c:axId val="212458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582168"/>
        <c:crosses val="autoZero"/>
        <c:auto val="1"/>
        <c:lblAlgn val="ctr"/>
        <c:lblOffset val="100"/>
        <c:noMultiLvlLbl val="0"/>
      </c:catAx>
      <c:valAx>
        <c:axId val="2124582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585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29</xdr:row>
      <xdr:rowOff>12700</xdr:rowOff>
    </xdr:from>
    <xdr:to>
      <xdr:col>8</xdr:col>
      <xdr:colOff>381000</xdr:colOff>
      <xdr:row>44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topLeftCell="C1" zoomScale="150" zoomScaleNormal="150" zoomScalePageLayoutView="150" workbookViewId="0">
      <selection activeCell="O2" sqref="O2"/>
    </sheetView>
  </sheetViews>
  <sheetFormatPr baseColWidth="10" defaultColWidth="8.83203125" defaultRowHeight="14" x14ac:dyDescent="0"/>
  <cols>
    <col min="4" max="4" width="11.5" bestFit="1" customWidth="1"/>
    <col min="5" max="5" width="13.5" bestFit="1" customWidth="1"/>
    <col min="7" max="7" width="9.5" customWidth="1"/>
    <col min="8" max="9" width="12" bestFit="1" customWidth="1"/>
    <col min="10" max="10" width="11" bestFit="1" customWidth="1"/>
    <col min="11" max="11" width="10.5" bestFit="1" customWidth="1"/>
    <col min="12" max="12" width="12" bestFit="1" customWidth="1"/>
    <col min="18" max="18" width="11.83203125" bestFit="1" customWidth="1"/>
  </cols>
  <sheetData>
    <row r="1" spans="1:19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  <c r="H1" t="s">
        <v>15</v>
      </c>
      <c r="I1" t="s">
        <v>8</v>
      </c>
      <c r="J1" t="s">
        <v>16</v>
      </c>
      <c r="K1" t="s">
        <v>9</v>
      </c>
      <c r="L1" t="s">
        <v>10</v>
      </c>
      <c r="M1" t="s">
        <v>7</v>
      </c>
      <c r="N1" t="s">
        <v>14</v>
      </c>
      <c r="O1" t="s">
        <v>12</v>
      </c>
      <c r="R1" t="s">
        <v>11</v>
      </c>
      <c r="S1" s="1">
        <v>1223</v>
      </c>
    </row>
    <row r="2" spans="1:19">
      <c r="A2" s="3">
        <v>3.8130000000000002</v>
      </c>
      <c r="B2" s="3">
        <v>4.5994000000000002</v>
      </c>
      <c r="C2" s="2">
        <v>0</v>
      </c>
      <c r="D2" s="2">
        <v>6</v>
      </c>
      <c r="E2" s="4">
        <v>11</v>
      </c>
      <c r="F2" s="4">
        <v>16</v>
      </c>
      <c r="G2" s="4">
        <v>65</v>
      </c>
      <c r="H2">
        <f>((G2/1000)^2*0.000003971+(G2/1000)*0.0004575+1)*G2</f>
        <v>65.001934028035876</v>
      </c>
      <c r="I2">
        <f t="shared" ref="I2:I25" si="0">H2/12/(B2-A2)</f>
        <v>6.8881330565483934</v>
      </c>
      <c r="J2">
        <f>1.026-0.0522*(B2-A2)</f>
        <v>0.98494992000000003</v>
      </c>
      <c r="K2">
        <f>E2*60+F2</f>
        <v>676</v>
      </c>
      <c r="L2">
        <f>POWER(0.5,K2/$S$1)</f>
        <v>0.68172454581774855</v>
      </c>
      <c r="M2">
        <f>I2/L2/J2</f>
        <v>10.258372078302232</v>
      </c>
      <c r="N2">
        <f>C2*60+D2</f>
        <v>6</v>
      </c>
      <c r="O2">
        <f>M2/S$2</f>
        <v>9.6777095078322937</v>
      </c>
      <c r="R2" t="s">
        <v>13</v>
      </c>
      <c r="S2">
        <v>1.06</v>
      </c>
    </row>
    <row r="3" spans="1:19">
      <c r="A3" s="3">
        <v>3.7860999999999998</v>
      </c>
      <c r="B3" s="3">
        <v>4.2683999999999997</v>
      </c>
      <c r="C3" s="2">
        <v>0</v>
      </c>
      <c r="D3" s="2">
        <v>19</v>
      </c>
      <c r="E3" s="4">
        <v>11</v>
      </c>
      <c r="F3" s="4">
        <v>44</v>
      </c>
      <c r="G3" s="4">
        <v>58</v>
      </c>
      <c r="H3">
        <f t="shared" ref="H3:H25" si="1">((G3/1000)^2*0.000003971+(G3/1000)*0.0004575+1)*G3</f>
        <v>58.001539804789758</v>
      </c>
      <c r="I3">
        <f t="shared" si="0"/>
        <v>10.021691168150834</v>
      </c>
      <c r="J3">
        <f t="shared" ref="J3:J25" si="2">1.026-0.0522*(B3-A3)</f>
        <v>1.0008239400000001</v>
      </c>
      <c r="K3">
        <f t="shared" ref="K3:K25" si="3">E3*60+F3</f>
        <v>704</v>
      </c>
      <c r="L3">
        <f t="shared" ref="L3:L25" si="4">POWER(0.5,K3/$S$1)</f>
        <v>0.67099146116212893</v>
      </c>
      <c r="M3">
        <f t="shared" ref="M3:M25" si="5">I3/L3/J3</f>
        <v>14.923350405208891</v>
      </c>
      <c r="N3">
        <f t="shared" ref="N3:N25" si="6">C3*60+D3</f>
        <v>19</v>
      </c>
      <c r="O3">
        <f t="shared" ref="O3:O25" si="7">M3/S$2</f>
        <v>14.078632457744236</v>
      </c>
    </row>
    <row r="4" spans="1:19">
      <c r="A4" s="3">
        <v>3.762</v>
      </c>
      <c r="B4" s="3">
        <v>4.5175999999999998</v>
      </c>
      <c r="C4" s="2">
        <v>0</v>
      </c>
      <c r="D4" s="2">
        <v>31</v>
      </c>
      <c r="E4" s="4">
        <v>12</v>
      </c>
      <c r="F4" s="4">
        <v>18</v>
      </c>
      <c r="G4" s="4">
        <v>74</v>
      </c>
      <c r="H4">
        <f t="shared" si="1"/>
        <v>74.002506879144505</v>
      </c>
      <c r="I4">
        <f t="shared" si="0"/>
        <v>8.1615611080757589</v>
      </c>
      <c r="J4">
        <f t="shared" si="2"/>
        <v>0.98655767999999999</v>
      </c>
      <c r="K4">
        <f t="shared" si="3"/>
        <v>738</v>
      </c>
      <c r="L4">
        <f t="shared" si="4"/>
        <v>0.65818535071439865</v>
      </c>
      <c r="M4">
        <f t="shared" si="5"/>
        <v>12.569052578750473</v>
      </c>
      <c r="N4">
        <f t="shared" si="6"/>
        <v>31</v>
      </c>
      <c r="O4">
        <f t="shared" si="7"/>
        <v>11.857596772406106</v>
      </c>
    </row>
    <row r="5" spans="1:19">
      <c r="A5" s="3">
        <v>3.8292999999999999</v>
      </c>
      <c r="B5" s="3">
        <v>4.2186000000000003</v>
      </c>
      <c r="C5" s="2">
        <v>0</v>
      </c>
      <c r="D5" s="2">
        <v>47</v>
      </c>
      <c r="E5" s="4">
        <v>12</v>
      </c>
      <c r="F5" s="4">
        <v>45</v>
      </c>
      <c r="G5" s="4">
        <v>51</v>
      </c>
      <c r="H5">
        <f t="shared" si="1"/>
        <v>51.001190484257123</v>
      </c>
      <c r="I5">
        <f t="shared" si="0"/>
        <v>10.917285402058624</v>
      </c>
      <c r="J5" s="4">
        <f t="shared" si="2"/>
        <v>1.0056785399999999</v>
      </c>
      <c r="K5">
        <f t="shared" si="3"/>
        <v>765</v>
      </c>
      <c r="L5">
        <f t="shared" si="4"/>
        <v>0.6481901316046178</v>
      </c>
      <c r="M5">
        <f t="shared" si="5"/>
        <v>16.74761876172483</v>
      </c>
      <c r="N5">
        <f t="shared" si="6"/>
        <v>47</v>
      </c>
      <c r="O5">
        <f t="shared" si="7"/>
        <v>15.799640341249839</v>
      </c>
    </row>
    <row r="6" spans="1:19">
      <c r="A6" s="3">
        <v>3.8466</v>
      </c>
      <c r="B6" s="3">
        <v>4.6197999999999997</v>
      </c>
      <c r="C6" s="2">
        <v>0</v>
      </c>
      <c r="D6" s="2">
        <v>52</v>
      </c>
      <c r="E6" s="4">
        <v>13</v>
      </c>
      <c r="F6" s="4">
        <v>18</v>
      </c>
      <c r="G6" s="4">
        <v>2632</v>
      </c>
      <c r="H6">
        <f t="shared" si="1"/>
        <v>2635.2416996434531</v>
      </c>
      <c r="I6">
        <f t="shared" si="0"/>
        <v>284.01897952701478</v>
      </c>
      <c r="J6">
        <f t="shared" si="2"/>
        <v>0.98563896000000006</v>
      </c>
      <c r="K6">
        <f t="shared" si="3"/>
        <v>798</v>
      </c>
      <c r="L6">
        <f t="shared" si="4"/>
        <v>0.63617965150016642</v>
      </c>
      <c r="M6">
        <f t="shared" si="5"/>
        <v>452.94943993399727</v>
      </c>
      <c r="N6">
        <f t="shared" si="6"/>
        <v>52</v>
      </c>
      <c r="O6">
        <f t="shared" si="7"/>
        <v>427.31079239056345</v>
      </c>
    </row>
    <row r="7" spans="1:19">
      <c r="A7" s="3">
        <v>3.8066</v>
      </c>
      <c r="B7" s="3">
        <v>4.5663</v>
      </c>
      <c r="C7" s="2">
        <v>0</v>
      </c>
      <c r="D7" s="2">
        <v>56</v>
      </c>
      <c r="E7" s="4">
        <v>14</v>
      </c>
      <c r="F7" s="4">
        <v>42</v>
      </c>
      <c r="G7" s="4">
        <v>108690</v>
      </c>
      <c r="H7">
        <f t="shared" si="1"/>
        <v>119193.49155450365</v>
      </c>
      <c r="I7">
        <f t="shared" si="0"/>
        <v>13074.622828584052</v>
      </c>
      <c r="J7">
        <f t="shared" si="2"/>
        <v>0.98634366000000007</v>
      </c>
      <c r="K7">
        <f t="shared" si="3"/>
        <v>882</v>
      </c>
      <c r="L7">
        <f t="shared" si="4"/>
        <v>0.60660217143599482</v>
      </c>
      <c r="M7">
        <f t="shared" si="5"/>
        <v>21852.289799679147</v>
      </c>
      <c r="N7">
        <f t="shared" si="6"/>
        <v>56</v>
      </c>
      <c r="O7">
        <f t="shared" si="7"/>
        <v>20615.367735546362</v>
      </c>
    </row>
    <row r="8" spans="1:19">
      <c r="A8" s="3">
        <v>3.8704000000000001</v>
      </c>
      <c r="B8" s="3">
        <v>4.6086</v>
      </c>
      <c r="C8" s="2">
        <v>1</v>
      </c>
      <c r="D8" s="2">
        <v>2</v>
      </c>
      <c r="E8" s="4">
        <v>15</v>
      </c>
      <c r="F8" s="4">
        <v>22</v>
      </c>
      <c r="G8" s="4">
        <v>166429</v>
      </c>
      <c r="H8">
        <f t="shared" si="1"/>
        <v>197406.83850544607</v>
      </c>
      <c r="I8">
        <f t="shared" si="0"/>
        <v>22284.705873007097</v>
      </c>
      <c r="J8">
        <f t="shared" si="2"/>
        <v>0.98746595999999998</v>
      </c>
      <c r="K8">
        <f t="shared" si="3"/>
        <v>922</v>
      </c>
      <c r="L8">
        <f t="shared" si="4"/>
        <v>0.59300497275722519</v>
      </c>
      <c r="M8">
        <f t="shared" si="5"/>
        <v>38056.289100974675</v>
      </c>
      <c r="N8">
        <f t="shared" si="6"/>
        <v>62</v>
      </c>
      <c r="O8">
        <f t="shared" si="7"/>
        <v>35902.15952922139</v>
      </c>
    </row>
    <row r="9" spans="1:19">
      <c r="A9" s="3">
        <v>3.8422000000000001</v>
      </c>
      <c r="B9" s="3">
        <v>4.5010000000000003</v>
      </c>
      <c r="C9" s="2">
        <v>1</v>
      </c>
      <c r="D9" s="2">
        <v>10</v>
      </c>
      <c r="E9" s="4">
        <v>15</v>
      </c>
      <c r="F9" s="4">
        <v>46</v>
      </c>
      <c r="G9" s="4">
        <v>128758</v>
      </c>
      <c r="H9">
        <f t="shared" si="1"/>
        <v>144819.33668117327</v>
      </c>
      <c r="I9">
        <f t="shared" si="0"/>
        <v>18318.576285313349</v>
      </c>
      <c r="J9">
        <f t="shared" si="2"/>
        <v>0.99161063999999999</v>
      </c>
      <c r="K9">
        <f t="shared" si="3"/>
        <v>946</v>
      </c>
      <c r="L9">
        <f t="shared" si="4"/>
        <v>0.58499339150847784</v>
      </c>
      <c r="M9">
        <f t="shared" si="5"/>
        <v>31579.087693542948</v>
      </c>
      <c r="N9">
        <f t="shared" si="6"/>
        <v>70</v>
      </c>
      <c r="O9">
        <f t="shared" si="7"/>
        <v>29791.592163719761</v>
      </c>
    </row>
    <row r="10" spans="1:19">
      <c r="A10" s="3">
        <v>3.7483</v>
      </c>
      <c r="B10" s="3">
        <v>4.4414999999999996</v>
      </c>
      <c r="C10" s="2">
        <v>1</v>
      </c>
      <c r="D10" s="2">
        <v>15</v>
      </c>
      <c r="E10" s="4">
        <v>16</v>
      </c>
      <c r="F10" s="4">
        <v>16</v>
      </c>
      <c r="G10" s="4">
        <v>92970</v>
      </c>
      <c r="H10">
        <f t="shared" si="1"/>
        <v>100115.37663965089</v>
      </c>
      <c r="I10">
        <f t="shared" si="0"/>
        <v>12035.412656238092</v>
      </c>
      <c r="J10">
        <f t="shared" si="2"/>
        <v>0.98981496000000002</v>
      </c>
      <c r="K10">
        <f t="shared" si="3"/>
        <v>976</v>
      </c>
      <c r="L10">
        <f t="shared" si="4"/>
        <v>0.57513095227027033</v>
      </c>
      <c r="M10">
        <f t="shared" si="5"/>
        <v>21141.715827288685</v>
      </c>
      <c r="N10">
        <f t="shared" si="6"/>
        <v>75</v>
      </c>
      <c r="O10">
        <f t="shared" si="7"/>
        <v>19945.014931404417</v>
      </c>
    </row>
    <row r="11" spans="1:19">
      <c r="A11" s="3">
        <v>3.8026</v>
      </c>
      <c r="B11" s="3">
        <v>4.5972</v>
      </c>
      <c r="C11" s="2">
        <v>1</v>
      </c>
      <c r="D11" s="2">
        <v>23</v>
      </c>
      <c r="E11" s="4">
        <v>16</v>
      </c>
      <c r="F11" s="4">
        <v>46</v>
      </c>
      <c r="G11" s="4">
        <v>79256</v>
      </c>
      <c r="H11">
        <f t="shared" si="1"/>
        <v>84106.745408489398</v>
      </c>
      <c r="I11">
        <f t="shared" si="0"/>
        <v>8820.6587600144103</v>
      </c>
      <c r="J11">
        <f t="shared" si="2"/>
        <v>0.98452188000000007</v>
      </c>
      <c r="K11">
        <f t="shared" si="3"/>
        <v>1006</v>
      </c>
      <c r="L11">
        <f t="shared" si="4"/>
        <v>0.5654347844962182</v>
      </c>
      <c r="M11">
        <f t="shared" si="5"/>
        <v>15845.032225460427</v>
      </c>
      <c r="N11">
        <f t="shared" si="6"/>
        <v>83</v>
      </c>
      <c r="O11">
        <f t="shared" si="7"/>
        <v>14948.143608924931</v>
      </c>
    </row>
    <row r="12" spans="1:19">
      <c r="A12" s="3">
        <v>3.7858999999999998</v>
      </c>
      <c r="B12" s="3">
        <v>4.4602000000000004</v>
      </c>
      <c r="C12" s="2">
        <v>1</v>
      </c>
      <c r="D12" s="2">
        <v>31</v>
      </c>
      <c r="E12" s="4">
        <v>17</v>
      </c>
      <c r="F12" s="4">
        <v>21</v>
      </c>
      <c r="G12" s="4">
        <v>53200</v>
      </c>
      <c r="H12">
        <f t="shared" si="1"/>
        <v>55092.743377728002</v>
      </c>
      <c r="I12">
        <f t="shared" si="0"/>
        <v>6808.6340622037605</v>
      </c>
      <c r="J12">
        <f t="shared" si="2"/>
        <v>0.99080153999999998</v>
      </c>
      <c r="K12">
        <f t="shared" si="3"/>
        <v>1041</v>
      </c>
      <c r="L12">
        <f t="shared" si="4"/>
        <v>0.55432900031307064</v>
      </c>
      <c r="M12">
        <f t="shared" si="5"/>
        <v>12396.689411177067</v>
      </c>
      <c r="N12">
        <f t="shared" si="6"/>
        <v>91</v>
      </c>
      <c r="O12">
        <f t="shared" si="7"/>
        <v>11694.990010544403</v>
      </c>
    </row>
    <row r="13" spans="1:19">
      <c r="A13" s="3">
        <v>3.7513999999999998</v>
      </c>
      <c r="B13" s="3">
        <v>4.5255000000000001</v>
      </c>
      <c r="C13" s="2">
        <v>1</v>
      </c>
      <c r="D13" s="2">
        <v>45</v>
      </c>
      <c r="E13" s="4">
        <v>17</v>
      </c>
      <c r="F13" s="4">
        <v>54</v>
      </c>
      <c r="G13" s="4">
        <v>50827</v>
      </c>
      <c r="H13">
        <f t="shared" si="1"/>
        <v>52530.312903360813</v>
      </c>
      <c r="I13">
        <f t="shared" si="0"/>
        <v>5654.9878249322655</v>
      </c>
      <c r="J13">
        <f t="shared" si="2"/>
        <v>0.98559198000000003</v>
      </c>
      <c r="K13">
        <f t="shared" si="3"/>
        <v>1074</v>
      </c>
      <c r="L13">
        <f t="shared" si="4"/>
        <v>0.54405769702571716</v>
      </c>
      <c r="M13">
        <f t="shared" si="5"/>
        <v>10546.043406750785</v>
      </c>
      <c r="N13">
        <f t="shared" si="6"/>
        <v>105</v>
      </c>
      <c r="O13">
        <f t="shared" si="7"/>
        <v>9949.097553538475</v>
      </c>
    </row>
    <row r="14" spans="1:19">
      <c r="A14" s="3">
        <v>3.7942999999999998</v>
      </c>
      <c r="B14" s="3">
        <v>4.5163000000000002</v>
      </c>
      <c r="C14" s="2">
        <v>1</v>
      </c>
      <c r="D14" s="2">
        <v>59</v>
      </c>
      <c r="E14" s="4">
        <v>18</v>
      </c>
      <c r="F14" s="4">
        <v>29</v>
      </c>
      <c r="G14" s="4">
        <v>44160</v>
      </c>
      <c r="H14">
        <f t="shared" si="1"/>
        <v>45394.142581948421</v>
      </c>
      <c r="I14">
        <f t="shared" si="0"/>
        <v>5239.3978049340249</v>
      </c>
      <c r="J14">
        <f t="shared" si="2"/>
        <v>0.98831159999999996</v>
      </c>
      <c r="K14">
        <f t="shared" si="3"/>
        <v>1109</v>
      </c>
      <c r="L14">
        <f t="shared" si="4"/>
        <v>0.53337178322624823</v>
      </c>
      <c r="M14">
        <f t="shared" si="5"/>
        <v>9939.3376517971719</v>
      </c>
      <c r="N14">
        <f t="shared" si="6"/>
        <v>119</v>
      </c>
      <c r="O14">
        <f t="shared" si="7"/>
        <v>9376.7336337709166</v>
      </c>
    </row>
    <row r="15" spans="1:19">
      <c r="A15" s="3">
        <v>3.7947000000000002</v>
      </c>
      <c r="B15" s="3">
        <v>4.5458999999999996</v>
      </c>
      <c r="C15" s="2">
        <v>2</v>
      </c>
      <c r="D15" s="2">
        <v>11</v>
      </c>
      <c r="E15" s="4">
        <v>19</v>
      </c>
      <c r="F15" s="4">
        <v>4</v>
      </c>
      <c r="G15" s="4">
        <v>43198</v>
      </c>
      <c r="H15">
        <f t="shared" si="1"/>
        <v>44371.829529382288</v>
      </c>
      <c r="I15">
        <f t="shared" si="0"/>
        <v>4922.327556951358</v>
      </c>
      <c r="J15">
        <f t="shared" si="2"/>
        <v>0.98678736</v>
      </c>
      <c r="K15">
        <f t="shared" si="3"/>
        <v>1144</v>
      </c>
      <c r="L15">
        <f t="shared" si="4"/>
        <v>0.52289575296367974</v>
      </c>
      <c r="M15">
        <f t="shared" si="5"/>
        <v>9539.6363158876884</v>
      </c>
      <c r="N15">
        <f t="shared" si="6"/>
        <v>131</v>
      </c>
      <c r="O15">
        <f t="shared" si="7"/>
        <v>8999.6569017808379</v>
      </c>
    </row>
    <row r="16" spans="1:19">
      <c r="A16" s="3">
        <v>3.8140000000000001</v>
      </c>
      <c r="B16" s="3">
        <v>4.6486000000000001</v>
      </c>
      <c r="C16" s="2">
        <v>2</v>
      </c>
      <c r="D16" s="2">
        <v>23</v>
      </c>
      <c r="E16" s="4">
        <v>19</v>
      </c>
      <c r="F16" s="4">
        <v>36</v>
      </c>
      <c r="G16" s="4">
        <v>45035</v>
      </c>
      <c r="H16">
        <f t="shared" si="1"/>
        <v>46325.581551186886</v>
      </c>
      <c r="I16">
        <f t="shared" si="0"/>
        <v>4625.5273535413062</v>
      </c>
      <c r="J16">
        <f t="shared" si="2"/>
        <v>0.98243387999999998</v>
      </c>
      <c r="K16">
        <f t="shared" si="3"/>
        <v>1176</v>
      </c>
      <c r="L16">
        <f t="shared" si="4"/>
        <v>0.51349783177448483</v>
      </c>
      <c r="M16">
        <f t="shared" si="5"/>
        <v>9168.9437489495594</v>
      </c>
      <c r="N16">
        <f t="shared" si="6"/>
        <v>143</v>
      </c>
      <c r="O16">
        <f t="shared" si="7"/>
        <v>8649.9469329712829</v>
      </c>
    </row>
    <row r="17" spans="1:15">
      <c r="A17" s="3">
        <v>3.9335</v>
      </c>
      <c r="B17" s="3">
        <v>4.6886000000000001</v>
      </c>
      <c r="C17" s="2">
        <v>2</v>
      </c>
      <c r="D17" s="2">
        <v>44</v>
      </c>
      <c r="E17" s="4">
        <v>20</v>
      </c>
      <c r="F17" s="4">
        <v>26</v>
      </c>
      <c r="G17" s="5">
        <v>37511</v>
      </c>
      <c r="H17">
        <f t="shared" si="1"/>
        <v>38364.329404261778</v>
      </c>
      <c r="I17">
        <f t="shared" si="0"/>
        <v>4233.9126610450903</v>
      </c>
      <c r="J17">
        <f t="shared" si="2"/>
        <v>0.98658378000000002</v>
      </c>
      <c r="K17">
        <f t="shared" si="3"/>
        <v>1226</v>
      </c>
      <c r="L17">
        <f t="shared" si="4"/>
        <v>0.49915058269521168</v>
      </c>
      <c r="M17">
        <f t="shared" si="5"/>
        <v>8597.5822923798314</v>
      </c>
      <c r="N17">
        <f t="shared" si="6"/>
        <v>164</v>
      </c>
      <c r="O17">
        <f t="shared" si="7"/>
        <v>8110.9266909243688</v>
      </c>
    </row>
    <row r="18" spans="1:15">
      <c r="A18" s="3">
        <v>3.927</v>
      </c>
      <c r="B18" s="3">
        <v>4.9401999999999999</v>
      </c>
      <c r="C18" s="2">
        <v>3</v>
      </c>
      <c r="D18" s="2">
        <v>12</v>
      </c>
      <c r="E18" s="4">
        <v>20</v>
      </c>
      <c r="F18" s="4">
        <v>58</v>
      </c>
      <c r="G18" s="4">
        <v>45775</v>
      </c>
      <c r="H18">
        <f t="shared" si="1"/>
        <v>47114.50008480408</v>
      </c>
      <c r="I18">
        <f t="shared" si="0"/>
        <v>3875.0575803398547</v>
      </c>
      <c r="J18">
        <f t="shared" si="2"/>
        <v>0.97311096000000008</v>
      </c>
      <c r="K18">
        <f t="shared" si="3"/>
        <v>1258</v>
      </c>
      <c r="L18">
        <f t="shared" si="4"/>
        <v>0.49017942962861538</v>
      </c>
      <c r="M18">
        <f t="shared" si="5"/>
        <v>8123.8278920677903</v>
      </c>
      <c r="N18">
        <f t="shared" si="6"/>
        <v>192</v>
      </c>
      <c r="O18">
        <f t="shared" si="7"/>
        <v>7663.9885774224431</v>
      </c>
    </row>
    <row r="19" spans="1:15">
      <c r="A19" s="3">
        <v>3.8384</v>
      </c>
      <c r="B19" s="5">
        <v>4.6887999999999996</v>
      </c>
      <c r="C19" s="2">
        <v>4</v>
      </c>
      <c r="D19" s="2">
        <v>55</v>
      </c>
      <c r="E19" s="4">
        <v>21</v>
      </c>
      <c r="F19" s="4">
        <v>30</v>
      </c>
      <c r="G19" s="4">
        <v>29050</v>
      </c>
      <c r="H19">
        <f t="shared" si="1"/>
        <v>29533.435918588875</v>
      </c>
      <c r="I19">
        <f t="shared" si="0"/>
        <v>2894.0729772841105</v>
      </c>
      <c r="J19">
        <f t="shared" si="2"/>
        <v>0.98160912</v>
      </c>
      <c r="K19">
        <f t="shared" si="3"/>
        <v>1290</v>
      </c>
      <c r="L19">
        <f t="shared" si="4"/>
        <v>0.48136951365185632</v>
      </c>
      <c r="M19">
        <f t="shared" si="5"/>
        <v>6124.805638731782</v>
      </c>
      <c r="N19">
        <f t="shared" si="6"/>
        <v>295</v>
      </c>
      <c r="O19">
        <f t="shared" si="7"/>
        <v>5778.1185271054546</v>
      </c>
    </row>
    <row r="20" spans="1:15">
      <c r="A20" s="3">
        <v>3.8296000000000001</v>
      </c>
      <c r="B20" s="3">
        <v>4.4115000000000002</v>
      </c>
      <c r="C20" s="2">
        <v>10</v>
      </c>
      <c r="D20" s="2">
        <v>11</v>
      </c>
      <c r="E20" s="4">
        <v>21</v>
      </c>
      <c r="F20" s="4">
        <v>56</v>
      </c>
      <c r="G20" s="4">
        <v>12167</v>
      </c>
      <c r="H20">
        <f t="shared" si="1"/>
        <v>12241.878796436169</v>
      </c>
      <c r="I20">
        <f t="shared" si="0"/>
        <v>1753.1475620719721</v>
      </c>
      <c r="J20">
        <f t="shared" si="2"/>
        <v>0.99562481999999997</v>
      </c>
      <c r="K20">
        <f t="shared" si="3"/>
        <v>1316</v>
      </c>
      <c r="L20">
        <f t="shared" si="4"/>
        <v>0.47432817819788009</v>
      </c>
      <c r="M20">
        <f t="shared" si="5"/>
        <v>3712.3065542643199</v>
      </c>
      <c r="N20">
        <f t="shared" si="6"/>
        <v>611</v>
      </c>
      <c r="O20">
        <f t="shared" si="7"/>
        <v>3502.1759945889808</v>
      </c>
    </row>
    <row r="21" spans="1:15">
      <c r="A21" s="3">
        <v>3.9304999999999999</v>
      </c>
      <c r="B21" s="3">
        <v>4.6562000000000001</v>
      </c>
      <c r="C21" s="2">
        <v>19</v>
      </c>
      <c r="D21" s="2">
        <v>55</v>
      </c>
      <c r="E21" s="4">
        <v>22</v>
      </c>
      <c r="F21" s="4">
        <v>26</v>
      </c>
      <c r="G21" s="4">
        <v>8132</v>
      </c>
      <c r="H21">
        <f t="shared" si="1"/>
        <v>8164.3896742140687</v>
      </c>
      <c r="I21">
        <f t="shared" si="0"/>
        <v>937.53039297851103</v>
      </c>
      <c r="J21">
        <f t="shared" si="2"/>
        <v>0.98811846000000003</v>
      </c>
      <c r="K21">
        <f t="shared" si="3"/>
        <v>1346</v>
      </c>
      <c r="L21">
        <f t="shared" si="4"/>
        <v>0.46633145053505404</v>
      </c>
      <c r="M21">
        <f t="shared" si="5"/>
        <v>2034.6121633170455</v>
      </c>
      <c r="N21">
        <f t="shared" si="6"/>
        <v>1195</v>
      </c>
      <c r="O21">
        <f t="shared" si="7"/>
        <v>1919.4454370915523</v>
      </c>
    </row>
    <row r="22" spans="1:15">
      <c r="A22" s="3">
        <v>3.9169</v>
      </c>
      <c r="B22" s="3">
        <v>4.5251000000000001</v>
      </c>
      <c r="C22" s="2">
        <v>29</v>
      </c>
      <c r="D22" s="2">
        <v>56</v>
      </c>
      <c r="E22" s="4">
        <v>30</v>
      </c>
      <c r="F22" s="4">
        <v>36</v>
      </c>
      <c r="G22" s="4">
        <v>3307</v>
      </c>
      <c r="H22">
        <f t="shared" si="1"/>
        <v>3312.1469498001838</v>
      </c>
      <c r="I22">
        <f t="shared" si="0"/>
        <v>453.81822725531396</v>
      </c>
      <c r="J22">
        <f t="shared" si="2"/>
        <v>0.99425196000000005</v>
      </c>
      <c r="K22">
        <f t="shared" si="3"/>
        <v>1836</v>
      </c>
      <c r="L22">
        <f t="shared" si="4"/>
        <v>0.3532529485705716</v>
      </c>
      <c r="M22">
        <f t="shared" si="5"/>
        <v>1292.1105832188496</v>
      </c>
      <c r="N22">
        <f t="shared" si="6"/>
        <v>1796</v>
      </c>
      <c r="O22">
        <f t="shared" si="7"/>
        <v>1218.9722483196692</v>
      </c>
    </row>
    <row r="23" spans="1:15">
      <c r="A23" s="3">
        <v>3.968</v>
      </c>
      <c r="B23" s="3">
        <v>4.9861000000000004</v>
      </c>
      <c r="C23" s="2">
        <v>39</v>
      </c>
      <c r="D23" s="2">
        <v>50</v>
      </c>
      <c r="E23" s="4">
        <v>40</v>
      </c>
      <c r="F23" s="4">
        <v>9</v>
      </c>
      <c r="G23" s="4">
        <v>2839</v>
      </c>
      <c r="H23">
        <f t="shared" si="1"/>
        <v>2842.7782787390202</v>
      </c>
      <c r="I23">
        <f t="shared" si="0"/>
        <v>232.68656310275833</v>
      </c>
      <c r="J23">
        <f t="shared" si="2"/>
        <v>0.97285518000000004</v>
      </c>
      <c r="K23">
        <f t="shared" si="3"/>
        <v>2409</v>
      </c>
      <c r="L23">
        <f t="shared" si="4"/>
        <v>0.2552978821818559</v>
      </c>
      <c r="M23">
        <f t="shared" si="5"/>
        <v>936.86258934178841</v>
      </c>
      <c r="N23">
        <f t="shared" si="6"/>
        <v>2390</v>
      </c>
      <c r="O23">
        <f t="shared" si="7"/>
        <v>883.83263145451735</v>
      </c>
    </row>
    <row r="24" spans="1:15">
      <c r="A24" s="3">
        <v>3.9527999999999999</v>
      </c>
      <c r="B24" s="3">
        <v>4.5801999999999996</v>
      </c>
      <c r="C24" s="2">
        <v>49</v>
      </c>
      <c r="D24" s="2">
        <v>32</v>
      </c>
      <c r="E24" s="4">
        <v>50</v>
      </c>
      <c r="F24" s="4">
        <v>43</v>
      </c>
      <c r="G24" s="4">
        <v>1130</v>
      </c>
      <c r="H24">
        <f t="shared" si="1"/>
        <v>1130.5899114939871</v>
      </c>
      <c r="I24">
        <f t="shared" si="0"/>
        <v>150.1686738250435</v>
      </c>
      <c r="J24">
        <f t="shared" si="2"/>
        <v>0.99324972</v>
      </c>
      <c r="K24">
        <f t="shared" si="3"/>
        <v>3043</v>
      </c>
      <c r="L24">
        <f t="shared" si="4"/>
        <v>0.17823543484959709</v>
      </c>
      <c r="M24">
        <f t="shared" si="5"/>
        <v>848.25581220472736</v>
      </c>
      <c r="N24">
        <f t="shared" si="6"/>
        <v>2972</v>
      </c>
      <c r="O24">
        <f t="shared" si="7"/>
        <v>800.24133226861068</v>
      </c>
    </row>
    <row r="25" spans="1:15">
      <c r="A25" s="3">
        <v>3.9182000000000001</v>
      </c>
      <c r="B25" s="3">
        <v>4.6275000000000004</v>
      </c>
      <c r="C25" s="2">
        <v>59</v>
      </c>
      <c r="D25" s="2">
        <v>0</v>
      </c>
      <c r="E25" s="4">
        <v>59</v>
      </c>
      <c r="F25" s="4">
        <v>40</v>
      </c>
      <c r="G25" s="4">
        <v>819</v>
      </c>
      <c r="H25">
        <f t="shared" si="1"/>
        <v>819.30905463929139</v>
      </c>
      <c r="I25">
        <f t="shared" si="0"/>
        <v>96.257936773261321</v>
      </c>
      <c r="J25">
        <f t="shared" si="2"/>
        <v>0.98897453999999996</v>
      </c>
      <c r="K25">
        <f t="shared" si="3"/>
        <v>3580</v>
      </c>
      <c r="L25">
        <f t="shared" si="4"/>
        <v>0.13146693242037544</v>
      </c>
      <c r="M25">
        <f t="shared" si="5"/>
        <v>740.34629583967228</v>
      </c>
      <c r="N25">
        <f t="shared" si="6"/>
        <v>3540</v>
      </c>
      <c r="O25">
        <f t="shared" si="7"/>
        <v>698.43990173553982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p7861gluc1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Su</dc:creator>
  <cp:lastModifiedBy>John Lee</cp:lastModifiedBy>
  <dcterms:created xsi:type="dcterms:W3CDTF">2012-06-26T14:21:57Z</dcterms:created>
  <dcterms:modified xsi:type="dcterms:W3CDTF">2015-09-11T19:41:05Z</dcterms:modified>
</cp:coreProperties>
</file>