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ernelRegression" sheetId="1" state="visible" r:id="rId2"/>
  </sheets>
  <definedNames>
    <definedName function="false" hidden="false" name="alpha" vbProcedure="false">KernelRegression!$F$2</definedName>
    <definedName function="false" hidden="false" name="dx" vbProcedure="false">KernelRegression!$F$1</definedName>
    <definedName function="false" hidden="false" name="SSE" vbProcedure="false">KernelRegression!$I$1</definedName>
    <definedName function="false" hidden="false" name="weight" vbProcedure="false">KernelRegression!$F$7:$J$7</definedName>
    <definedName function="false" hidden="false" name="X" vbProcedure="false">KernelRegression!$F$5:$J$5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<sst xmlns="http://schemas.openxmlformats.org/spreadsheetml/2006/main" count="21" uniqueCount="20">
  <si>
    <t xml:space="preserve">dx</t>
  </si>
  <si>
    <t xml:space="preserve">SSE</t>
  </si>
  <si>
    <t xml:space="preserve">alpha</t>
  </si>
  <si>
    <t xml:space="preserve">Data</t>
  </si>
  <si>
    <t xml:space="preserve">X</t>
  </si>
  <si>
    <t xml:space="preserve">This workbook is a companion of Kardi Teknomo's tutorial</t>
  </si>
  <si>
    <t xml:space="preserve">Y</t>
  </si>
  <si>
    <t xml:space="preserve">Kernel Regression</t>
  </si>
  <si>
    <t xml:space="preserve">weight</t>
  </si>
  <si>
    <t xml:space="preserve">Copyright © 2007 by Kardi Teknomo</t>
  </si>
  <si>
    <t xml:space="preserve">x</t>
  </si>
  <si>
    <t xml:space="preserve">K(x, X1)</t>
  </si>
  <si>
    <t xml:space="preserve">K(x, X2)</t>
  </si>
  <si>
    <t xml:space="preserve">K(x, X3)</t>
  </si>
  <si>
    <t xml:space="preserve">K(x, X4)</t>
  </si>
  <si>
    <t xml:space="preserve">K(x,X5)</t>
  </si>
  <si>
    <t xml:space="preserve">est. y</t>
  </si>
  <si>
    <t xml:space="preserve">sq. Error</t>
  </si>
  <si>
    <t xml:space="preserve">Visit the complete version of this tutorial in </t>
  </si>
  <si>
    <t xml:space="preserve">http://people.revoledu.com/kardi/tutorial/index.html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</si>
</sst>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000"/>
    <numFmt numFmtId="167" formatCode="0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993300"/>
      <name val="Arial"/>
      <family val="2"/>
    </font>
    <font>
      <sz val="10"/>
      <color rgb="FF808000"/>
      <name val="Arial"/>
      <family val="2"/>
    </font>
    <font>
      <b val="true"/>
      <sz val="10"/>
      <name val="Arial"/>
      <family val="2"/>
    </font>
    <font>
      <u val="single"/>
      <sz val="10"/>
      <color rgb="FF0000FF"/>
      <name val="Arial"/>
      <family val="2"/>
    </font>
    <font>
      <sz val="11"/>
      <color rgb="FF000000"/>
      <name val="Arial"/>
      <family val="2"/>
    </font>
    <font>
      <sz val="9"/>
      <color rgb="FF000000"/>
      <name val="Arial"/>
      <family val="2"/>
    </font>
    <font>
      <b val="true"/>
      <sz val="9"/>
      <color rgb="FF000000"/>
      <name val="Arial"/>
      <family val="2"/>
    </font>
    <font>
      <sz val="10"/>
      <color rgb="FF000000"/>
      <name val="Arial"/>
      <family val="2"/>
    </font>
    <font>
      <b val="true"/>
      <sz val="10"/>
      <color rgb="FF000000"/>
      <name val="Arial"/>
      <family val="2"/>
    </font>
    <font>
      <b val="true"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99CCFF"/>
        <bgColor rgb="FFCCCCFF"/>
      </patternFill>
    </fill>
    <fill>
      <patternFill patternType="solid">
        <fgColor rgb="FFFFCC99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rgb="FFCCFFCC"/>
        <bgColor rgb="FFCCFFFF"/>
      </patternFill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KernelRegression!$F$8</c:f>
              <c:strCache>
                <c:ptCount val="1"/>
                <c:pt idx="0">
                  <c:v>K(x, X1)</c:v>
                </c:pt>
              </c:strCache>
            </c:strRef>
          </c:tx>
          <c:spPr>
            <a:solidFill>
              <a:srgbClr val="000080"/>
            </a:solidFill>
            <a:ln w="37800">
              <a:solidFill>
                <a:srgbClr val="00008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KernelRegression!$E$9:$E$69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KernelRegression!$F$9:$F$69</c:f>
              <c:numCache>
                <c:formatCode>General</c:formatCode>
                <c:ptCount val="61"/>
                <c:pt idx="0">
                  <c:v>0.135335283236613</c:v>
                </c:pt>
                <c:pt idx="1">
                  <c:v>0.197898699083615</c:v>
                </c:pt>
                <c:pt idx="2">
                  <c:v>0.278037300453194</c:v>
                </c:pt>
                <c:pt idx="3">
                  <c:v>0.3753110988514</c:v>
                </c:pt>
                <c:pt idx="4">
                  <c:v>0.486752255959972</c:v>
                </c:pt>
                <c:pt idx="5">
                  <c:v>0.606530659712633</c:v>
                </c:pt>
                <c:pt idx="6">
                  <c:v>0.726149037073691</c:v>
                </c:pt>
                <c:pt idx="7">
                  <c:v>0.835270211411272</c:v>
                </c:pt>
                <c:pt idx="8">
                  <c:v>0.923116346386636</c:v>
                </c:pt>
                <c:pt idx="9">
                  <c:v>0.980198673306755</c:v>
                </c:pt>
                <c:pt idx="10">
                  <c:v>1</c:v>
                </c:pt>
                <c:pt idx="11">
                  <c:v>0.980198673306755</c:v>
                </c:pt>
                <c:pt idx="12">
                  <c:v>0.923116346386636</c:v>
                </c:pt>
                <c:pt idx="13">
                  <c:v>0.835270211411272</c:v>
                </c:pt>
                <c:pt idx="14">
                  <c:v>0.726149037073691</c:v>
                </c:pt>
                <c:pt idx="15">
                  <c:v>0.606530659712633</c:v>
                </c:pt>
                <c:pt idx="16">
                  <c:v>0.486752255959971</c:v>
                </c:pt>
                <c:pt idx="17">
                  <c:v>0.375311098851399</c:v>
                </c:pt>
                <c:pt idx="18">
                  <c:v>0.278037300453194</c:v>
                </c:pt>
                <c:pt idx="19">
                  <c:v>0.197898699083614</c:v>
                </c:pt>
                <c:pt idx="20">
                  <c:v>0.135335283236612</c:v>
                </c:pt>
                <c:pt idx="21">
                  <c:v>0.0889216174593862</c:v>
                </c:pt>
                <c:pt idx="22">
                  <c:v>0.0561347628341336</c:v>
                </c:pt>
                <c:pt idx="23">
                  <c:v>0.0340474547345992</c:v>
                </c:pt>
                <c:pt idx="24">
                  <c:v>0.0198410947443702</c:v>
                </c:pt>
                <c:pt idx="25">
                  <c:v>0.0111089965382422</c:v>
                </c:pt>
                <c:pt idx="26">
                  <c:v>0.00597602289500591</c:v>
                </c:pt>
                <c:pt idx="27">
                  <c:v>0.00308871540823675</c:v>
                </c:pt>
                <c:pt idx="28">
                  <c:v>0.00153381067932445</c:v>
                </c:pt>
                <c:pt idx="29">
                  <c:v>0.000731802418880466</c:v>
                </c:pt>
                <c:pt idx="30">
                  <c:v>0.000335462627902508</c:v>
                </c:pt>
                <c:pt idx="31">
                  <c:v>0.000147748360232032</c:v>
                </c:pt>
                <c:pt idx="32">
                  <c:v>6.25215037748194E-005</c:v>
                </c:pt>
                <c:pt idx="33">
                  <c:v>2.54193465161989E-005</c:v>
                </c:pt>
                <c:pt idx="34">
                  <c:v>9.92950430585092E-006</c:v>
                </c:pt>
                <c:pt idx="35">
                  <c:v>3.7266531720786E-006</c:v>
                </c:pt>
                <c:pt idx="36">
                  <c:v>1.3438122776315E-006</c:v>
                </c:pt>
                <c:pt idx="37">
                  <c:v>4.65571571578299E-007</c:v>
                </c:pt>
                <c:pt idx="38">
                  <c:v>1.54975313570286E-007</c:v>
                </c:pt>
                <c:pt idx="39">
                  <c:v>4.95640531917237E-008</c:v>
                </c:pt>
                <c:pt idx="40">
                  <c:v>1.52299797447123E-008</c:v>
                </c:pt>
                <c:pt idx="41">
                  <c:v>4.49634946228079E-009</c:v>
                </c:pt>
                <c:pt idx="42">
                  <c:v>1.27540762952603E-009</c:v>
                </c:pt>
                <c:pt idx="43">
                  <c:v>3.4758912812399E-010</c:v>
                </c:pt>
                <c:pt idx="44">
                  <c:v>9.1014707644879E-011</c:v>
                </c:pt>
                <c:pt idx="45">
                  <c:v>2.28973484564555E-011</c:v>
                </c:pt>
                <c:pt idx="46">
                  <c:v>5.53461007170105E-012</c:v>
                </c:pt>
                <c:pt idx="47">
                  <c:v>1.28533722513366E-012</c:v>
                </c:pt>
                <c:pt idx="48">
                  <c:v>2.86797500888814E-013</c:v>
                </c:pt>
                <c:pt idx="49">
                  <c:v>6.14839641270491E-014</c:v>
                </c:pt>
                <c:pt idx="50">
                  <c:v>1.26641655490945E-014</c:v>
                </c:pt>
                <c:pt idx="51">
                  <c:v>2.50622188714536E-015</c:v>
                </c:pt>
                <c:pt idx="52">
                  <c:v>4.76530473529929E-016</c:v>
                </c:pt>
                <c:pt idx="53">
                  <c:v>8.70542662229662E-017</c:v>
                </c:pt>
                <c:pt idx="54">
                  <c:v>1.52797996828739E-017</c:v>
                </c:pt>
                <c:pt idx="55">
                  <c:v>2.57675710915515E-018</c:v>
                </c:pt>
                <c:pt idx="56">
                  <c:v>4.17501005585081E-019</c:v>
                </c:pt>
                <c:pt idx="57">
                  <c:v>6.4993479720714E-020</c:v>
                </c:pt>
                <c:pt idx="58">
                  <c:v>9.72098502030161E-021</c:v>
                </c:pt>
                <c:pt idx="59">
                  <c:v>1.39694394314724E-021</c:v>
                </c:pt>
                <c:pt idx="60">
                  <c:v>1.92874984796412E-022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KernelRegression!$G$8</c:f>
              <c:strCache>
                <c:ptCount val="1"/>
                <c:pt idx="0">
                  <c:v>K(x, X2)</c:v>
                </c:pt>
              </c:strCache>
            </c:strRef>
          </c:tx>
          <c:spPr>
            <a:solidFill>
              <a:srgbClr val="ff00ff"/>
            </a:solidFill>
            <a:ln w="37800">
              <a:solidFill>
                <a:srgbClr val="ff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KernelRegression!$E$9:$E$69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KernelRegression!$G$9:$G$69</c:f>
              <c:numCache>
                <c:formatCode>General</c:formatCode>
                <c:ptCount val="61"/>
                <c:pt idx="0">
                  <c:v>0.0561347628341337</c:v>
                </c:pt>
                <c:pt idx="1">
                  <c:v>0.0889216174593864</c:v>
                </c:pt>
                <c:pt idx="2">
                  <c:v>0.135335283236613</c:v>
                </c:pt>
                <c:pt idx="3">
                  <c:v>0.197898699083615</c:v>
                </c:pt>
                <c:pt idx="4">
                  <c:v>0.278037300453194</c:v>
                </c:pt>
                <c:pt idx="5">
                  <c:v>0.3753110988514</c:v>
                </c:pt>
                <c:pt idx="6">
                  <c:v>0.486752255959972</c:v>
                </c:pt>
                <c:pt idx="7">
                  <c:v>0.606530659712633</c:v>
                </c:pt>
                <c:pt idx="8">
                  <c:v>0.726149037073691</c:v>
                </c:pt>
                <c:pt idx="9">
                  <c:v>0.835270211411272</c:v>
                </c:pt>
                <c:pt idx="10">
                  <c:v>0.923116346386636</c:v>
                </c:pt>
                <c:pt idx="11">
                  <c:v>0.980198673306755</c:v>
                </c:pt>
                <c:pt idx="12">
                  <c:v>1</c:v>
                </c:pt>
                <c:pt idx="13">
                  <c:v>0.980198673306755</c:v>
                </c:pt>
                <c:pt idx="14">
                  <c:v>0.923116346386636</c:v>
                </c:pt>
                <c:pt idx="15">
                  <c:v>0.835270211411272</c:v>
                </c:pt>
                <c:pt idx="16">
                  <c:v>0.72614903707369</c:v>
                </c:pt>
                <c:pt idx="17">
                  <c:v>0.606530659712633</c:v>
                </c:pt>
                <c:pt idx="18">
                  <c:v>0.486752255959971</c:v>
                </c:pt>
                <c:pt idx="19">
                  <c:v>0.375311098851399</c:v>
                </c:pt>
                <c:pt idx="20">
                  <c:v>0.278037300453194</c:v>
                </c:pt>
                <c:pt idx="21">
                  <c:v>0.197898699083614</c:v>
                </c:pt>
                <c:pt idx="22">
                  <c:v>0.135335283236612</c:v>
                </c:pt>
                <c:pt idx="23">
                  <c:v>0.088921617459386</c:v>
                </c:pt>
                <c:pt idx="24">
                  <c:v>0.0561347628341335</c:v>
                </c:pt>
                <c:pt idx="25">
                  <c:v>0.0340474547345992</c:v>
                </c:pt>
                <c:pt idx="26">
                  <c:v>0.0198410947443702</c:v>
                </c:pt>
                <c:pt idx="27">
                  <c:v>0.0111089965382422</c:v>
                </c:pt>
                <c:pt idx="28">
                  <c:v>0.0059760228950059</c:v>
                </c:pt>
                <c:pt idx="29">
                  <c:v>0.00308871540823674</c:v>
                </c:pt>
                <c:pt idx="30">
                  <c:v>0.00153381067932445</c:v>
                </c:pt>
                <c:pt idx="31">
                  <c:v>0.000731802418880464</c:v>
                </c:pt>
                <c:pt idx="32">
                  <c:v>0.000335462627902507</c:v>
                </c:pt>
                <c:pt idx="33">
                  <c:v>0.000147748360232032</c:v>
                </c:pt>
                <c:pt idx="34">
                  <c:v>6.25215037748191E-005</c:v>
                </c:pt>
                <c:pt idx="35">
                  <c:v>2.54193465161989E-005</c:v>
                </c:pt>
                <c:pt idx="36">
                  <c:v>9.92950430585087E-006</c:v>
                </c:pt>
                <c:pt idx="37">
                  <c:v>3.7266531720786E-006</c:v>
                </c:pt>
                <c:pt idx="38">
                  <c:v>1.34381227763149E-006</c:v>
                </c:pt>
                <c:pt idx="39">
                  <c:v>4.65571571578299E-007</c:v>
                </c:pt>
                <c:pt idx="40">
                  <c:v>1.54975313570287E-007</c:v>
                </c:pt>
                <c:pt idx="41">
                  <c:v>4.95640531917243E-008</c:v>
                </c:pt>
                <c:pt idx="42">
                  <c:v>1.52299797447125E-008</c:v>
                </c:pt>
                <c:pt idx="43">
                  <c:v>4.49634946228084E-009</c:v>
                </c:pt>
                <c:pt idx="44">
                  <c:v>1.27540762952604E-009</c:v>
                </c:pt>
                <c:pt idx="45">
                  <c:v>3.47589128123993E-010</c:v>
                </c:pt>
                <c:pt idx="46">
                  <c:v>9.101470764488E-011</c:v>
                </c:pt>
                <c:pt idx="47">
                  <c:v>2.28973484564558E-011</c:v>
                </c:pt>
                <c:pt idx="48">
                  <c:v>5.53461007170113E-012</c:v>
                </c:pt>
                <c:pt idx="49">
                  <c:v>1.28533722513368E-012</c:v>
                </c:pt>
                <c:pt idx="50">
                  <c:v>2.86797500888818E-013</c:v>
                </c:pt>
                <c:pt idx="51">
                  <c:v>6.148396412705E-014</c:v>
                </c:pt>
                <c:pt idx="52">
                  <c:v>1.26641655490947E-014</c:v>
                </c:pt>
                <c:pt idx="53">
                  <c:v>2.5062218871454E-015</c:v>
                </c:pt>
                <c:pt idx="54">
                  <c:v>4.76530473529936E-016</c:v>
                </c:pt>
                <c:pt idx="55">
                  <c:v>8.70542662229681E-017</c:v>
                </c:pt>
                <c:pt idx="56">
                  <c:v>1.52797996828741E-017</c:v>
                </c:pt>
                <c:pt idx="57">
                  <c:v>2.57675710915518E-018</c:v>
                </c:pt>
                <c:pt idx="58">
                  <c:v>4.17501005585087E-019</c:v>
                </c:pt>
                <c:pt idx="59">
                  <c:v>6.49934797207154E-020</c:v>
                </c:pt>
                <c:pt idx="60">
                  <c:v>9.72098502030182E-021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KernelRegression!$H$8</c:f>
              <c:strCache>
                <c:ptCount val="1"/>
                <c:pt idx="0">
                  <c:v>K(x, X3)</c:v>
                </c:pt>
              </c:strCache>
            </c:strRef>
          </c:tx>
          <c:spPr>
            <a:solidFill>
              <a:srgbClr val="008000"/>
            </a:solidFill>
            <a:ln w="37800">
              <a:solidFill>
                <a:srgbClr val="008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KernelRegression!$E$9:$E$69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KernelRegression!$H$9:$H$69</c:f>
              <c:numCache>
                <c:formatCode>General</c:formatCode>
                <c:ptCount val="61"/>
                <c:pt idx="0">
                  <c:v>1.27540762952604E-009</c:v>
                </c:pt>
                <c:pt idx="1">
                  <c:v>4.49634946228085E-009</c:v>
                </c:pt>
                <c:pt idx="2">
                  <c:v>1.52299797447126E-008</c:v>
                </c:pt>
                <c:pt idx="3">
                  <c:v>4.95640531917248E-008</c:v>
                </c:pt>
                <c:pt idx="4">
                  <c:v>1.54975313570289E-007</c:v>
                </c:pt>
                <c:pt idx="5">
                  <c:v>4.65571571578308E-007</c:v>
                </c:pt>
                <c:pt idx="6">
                  <c:v>1.34381227763152E-006</c:v>
                </c:pt>
                <c:pt idx="7">
                  <c:v>3.72665317207867E-006</c:v>
                </c:pt>
                <c:pt idx="8">
                  <c:v>9.92950430585105E-006</c:v>
                </c:pt>
                <c:pt idx="9">
                  <c:v>2.54193465161992E-005</c:v>
                </c:pt>
                <c:pt idx="10">
                  <c:v>6.25215037748202E-005</c:v>
                </c:pt>
                <c:pt idx="11">
                  <c:v>0.000147748360232033</c:v>
                </c:pt>
                <c:pt idx="12">
                  <c:v>0.000335462627902512</c:v>
                </c:pt>
                <c:pt idx="13">
                  <c:v>0.000731802418880472</c:v>
                </c:pt>
                <c:pt idx="14">
                  <c:v>0.00153381067932446</c:v>
                </c:pt>
                <c:pt idx="15">
                  <c:v>0.00308871540823677</c:v>
                </c:pt>
                <c:pt idx="16">
                  <c:v>0.00597602289500595</c:v>
                </c:pt>
                <c:pt idx="17">
                  <c:v>0.0111089965382423</c:v>
                </c:pt>
                <c:pt idx="18">
                  <c:v>0.0198410947443703</c:v>
                </c:pt>
                <c:pt idx="19">
                  <c:v>0.0340474547345994</c:v>
                </c:pt>
                <c:pt idx="20">
                  <c:v>0.0561347628341338</c:v>
                </c:pt>
                <c:pt idx="21">
                  <c:v>0.0889216174593865</c:v>
                </c:pt>
                <c:pt idx="22">
                  <c:v>0.135335283236613</c:v>
                </c:pt>
                <c:pt idx="23">
                  <c:v>0.197898699083615</c:v>
                </c:pt>
                <c:pt idx="24">
                  <c:v>0.278037300453195</c:v>
                </c:pt>
                <c:pt idx="25">
                  <c:v>0.3753110988514</c:v>
                </c:pt>
                <c:pt idx="26">
                  <c:v>0.486752255959973</c:v>
                </c:pt>
                <c:pt idx="27">
                  <c:v>0.606530659712635</c:v>
                </c:pt>
                <c:pt idx="28">
                  <c:v>0.726149037073692</c:v>
                </c:pt>
                <c:pt idx="29">
                  <c:v>0.835270211411273</c:v>
                </c:pt>
                <c:pt idx="30">
                  <c:v>0.923116346386637</c:v>
                </c:pt>
                <c:pt idx="31">
                  <c:v>0.980198673306756</c:v>
                </c:pt>
                <c:pt idx="32">
                  <c:v>1</c:v>
                </c:pt>
                <c:pt idx="33">
                  <c:v>0.980198673306755</c:v>
                </c:pt>
                <c:pt idx="34">
                  <c:v>0.923116346386635</c:v>
                </c:pt>
                <c:pt idx="35">
                  <c:v>0.83527021141127</c:v>
                </c:pt>
                <c:pt idx="36">
                  <c:v>0.726149037073689</c:v>
                </c:pt>
                <c:pt idx="37">
                  <c:v>0.606530659712631</c:v>
                </c:pt>
                <c:pt idx="38">
                  <c:v>0.48675225595997</c:v>
                </c:pt>
                <c:pt idx="39">
                  <c:v>0.375311098851397</c:v>
                </c:pt>
                <c:pt idx="40">
                  <c:v>0.278037300453193</c:v>
                </c:pt>
                <c:pt idx="41">
                  <c:v>0.197898699083614</c:v>
                </c:pt>
                <c:pt idx="42">
                  <c:v>0.135335283236612</c:v>
                </c:pt>
                <c:pt idx="43">
                  <c:v>0.0889216174593862</c:v>
                </c:pt>
                <c:pt idx="44">
                  <c:v>0.0561347628341337</c:v>
                </c:pt>
                <c:pt idx="45">
                  <c:v>0.0340474547345994</c:v>
                </c:pt>
                <c:pt idx="46">
                  <c:v>0.0198410947443703</c:v>
                </c:pt>
                <c:pt idx="47">
                  <c:v>0.0111089965382424</c:v>
                </c:pt>
                <c:pt idx="48">
                  <c:v>0.00597602289500599</c:v>
                </c:pt>
                <c:pt idx="49">
                  <c:v>0.0030887154082368</c:v>
                </c:pt>
                <c:pt idx="50">
                  <c:v>0.00153381067932449</c:v>
                </c:pt>
                <c:pt idx="51">
                  <c:v>0.000731802418880485</c:v>
                </c:pt>
                <c:pt idx="52">
                  <c:v>0.000335462627902519</c:v>
                </c:pt>
                <c:pt idx="53">
                  <c:v>0.000147748360232037</c:v>
                </c:pt>
                <c:pt idx="54">
                  <c:v>6.25215037748221E-005</c:v>
                </c:pt>
                <c:pt idx="55">
                  <c:v>2.54193465162001E-005</c:v>
                </c:pt>
                <c:pt idx="56">
                  <c:v>9.92950430585147E-006</c:v>
                </c:pt>
                <c:pt idx="57">
                  <c:v>3.72665317207884E-006</c:v>
                </c:pt>
                <c:pt idx="58">
                  <c:v>1.34381227763159E-006</c:v>
                </c:pt>
                <c:pt idx="59">
                  <c:v>4.65571571578334E-007</c:v>
                </c:pt>
                <c:pt idx="60">
                  <c:v>1.54975313570299E-007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KernelRegression!$I$8</c:f>
              <c:strCache>
                <c:ptCount val="1"/>
                <c:pt idx="0">
                  <c:v>K(x, X4)</c:v>
                </c:pt>
              </c:strCache>
            </c:strRef>
          </c:tx>
          <c:spPr>
            <a:solidFill>
              <a:srgbClr val="00ffff"/>
            </a:solidFill>
            <a:ln w="37800">
              <a:solidFill>
                <a:srgbClr val="00ff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KernelRegression!$E$9:$E$69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KernelRegression!$I$9:$I$69</c:f>
              <c:numCache>
                <c:formatCode>General</c:formatCode>
                <c:ptCount val="61"/>
                <c:pt idx="0">
                  <c:v>1.26641655490942E-014</c:v>
                </c:pt>
                <c:pt idx="1">
                  <c:v>6.14839641270478E-014</c:v>
                </c:pt>
                <c:pt idx="2">
                  <c:v>2.8679750088881E-013</c:v>
                </c:pt>
                <c:pt idx="3">
                  <c:v>1.28533722513365E-012</c:v>
                </c:pt>
                <c:pt idx="4">
                  <c:v>5.53461007170101E-012</c:v>
                </c:pt>
                <c:pt idx="5">
                  <c:v>2.28973484564555E-011</c:v>
                </c:pt>
                <c:pt idx="6">
                  <c:v>9.10147076448797E-011</c:v>
                </c:pt>
                <c:pt idx="7">
                  <c:v>3.47589128123993E-010</c:v>
                </c:pt>
                <c:pt idx="8">
                  <c:v>1.27540762952604E-009</c:v>
                </c:pt>
                <c:pt idx="9">
                  <c:v>4.49634946228085E-009</c:v>
                </c:pt>
                <c:pt idx="10">
                  <c:v>1.52299797447126E-008</c:v>
                </c:pt>
                <c:pt idx="11">
                  <c:v>4.95640531917248E-008</c:v>
                </c:pt>
                <c:pt idx="12">
                  <c:v>1.5497531357029E-007</c:v>
                </c:pt>
                <c:pt idx="13">
                  <c:v>4.65571571578308E-007</c:v>
                </c:pt>
                <c:pt idx="14">
                  <c:v>1.34381227763153E-006</c:v>
                </c:pt>
                <c:pt idx="15">
                  <c:v>3.72665317207867E-006</c:v>
                </c:pt>
                <c:pt idx="16">
                  <c:v>9.92950430585113E-006</c:v>
                </c:pt>
                <c:pt idx="17">
                  <c:v>2.54193465161993E-005</c:v>
                </c:pt>
                <c:pt idx="18">
                  <c:v>6.25215037748206E-005</c:v>
                </c:pt>
                <c:pt idx="19">
                  <c:v>0.000147748360232034</c:v>
                </c:pt>
                <c:pt idx="20">
                  <c:v>0.000335462627902513</c:v>
                </c:pt>
                <c:pt idx="21">
                  <c:v>0.000731802418880475</c:v>
                </c:pt>
                <c:pt idx="22">
                  <c:v>0.00153381067932447</c:v>
                </c:pt>
                <c:pt idx="23">
                  <c:v>0.00308871540823679</c:v>
                </c:pt>
                <c:pt idx="24">
                  <c:v>0.00597602289500597</c:v>
                </c:pt>
                <c:pt idx="25">
                  <c:v>0.0111089965382424</c:v>
                </c:pt>
                <c:pt idx="26">
                  <c:v>0.0198410947443704</c:v>
                </c:pt>
                <c:pt idx="27">
                  <c:v>0.0340474547345995</c:v>
                </c:pt>
                <c:pt idx="28">
                  <c:v>0.056134762834134</c:v>
                </c:pt>
                <c:pt idx="29">
                  <c:v>0.0889216174593868</c:v>
                </c:pt>
                <c:pt idx="30">
                  <c:v>0.135335283236613</c:v>
                </c:pt>
                <c:pt idx="31">
                  <c:v>0.197898699083616</c:v>
                </c:pt>
                <c:pt idx="32">
                  <c:v>0.278037300453195</c:v>
                </c:pt>
                <c:pt idx="33">
                  <c:v>0.375311098851401</c:v>
                </c:pt>
                <c:pt idx="34">
                  <c:v>0.486752255959974</c:v>
                </c:pt>
                <c:pt idx="35">
                  <c:v>0.606530659712636</c:v>
                </c:pt>
                <c:pt idx="36">
                  <c:v>0.726149037073693</c:v>
                </c:pt>
                <c:pt idx="37">
                  <c:v>0.835270211411274</c:v>
                </c:pt>
                <c:pt idx="38">
                  <c:v>0.923116346386637</c:v>
                </c:pt>
                <c:pt idx="39">
                  <c:v>0.980198673306756</c:v>
                </c:pt>
                <c:pt idx="40">
                  <c:v>1</c:v>
                </c:pt>
                <c:pt idx="41">
                  <c:v>0.980198673306755</c:v>
                </c:pt>
                <c:pt idx="42">
                  <c:v>0.923116346386635</c:v>
                </c:pt>
                <c:pt idx="43">
                  <c:v>0.835270211411271</c:v>
                </c:pt>
                <c:pt idx="44">
                  <c:v>0.72614903707369</c:v>
                </c:pt>
                <c:pt idx="45">
                  <c:v>0.606530659712633</c:v>
                </c:pt>
                <c:pt idx="46">
                  <c:v>0.486752255959972</c:v>
                </c:pt>
                <c:pt idx="47">
                  <c:v>0.3753110988514</c:v>
                </c:pt>
                <c:pt idx="48">
                  <c:v>0.278037300453195</c:v>
                </c:pt>
                <c:pt idx="49">
                  <c:v>0.197898699083616</c:v>
                </c:pt>
                <c:pt idx="50">
                  <c:v>0.135335283236614</c:v>
                </c:pt>
                <c:pt idx="51">
                  <c:v>0.0889216174593872</c:v>
                </c:pt>
                <c:pt idx="52">
                  <c:v>0.0561347628341344</c:v>
                </c:pt>
                <c:pt idx="53">
                  <c:v>0.0340474547345998</c:v>
                </c:pt>
                <c:pt idx="54">
                  <c:v>0.0198410947443706</c:v>
                </c:pt>
                <c:pt idx="55">
                  <c:v>0.0111089965382425</c:v>
                </c:pt>
                <c:pt idx="56">
                  <c:v>0.00597602289500609</c:v>
                </c:pt>
                <c:pt idx="57">
                  <c:v>0.00308871540823686</c:v>
                </c:pt>
                <c:pt idx="58">
                  <c:v>0.00153381067932451</c:v>
                </c:pt>
                <c:pt idx="59">
                  <c:v>0.0007318024188805</c:v>
                </c:pt>
                <c:pt idx="60">
                  <c:v>0.000335462627902526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KernelRegression!$J$8</c:f>
              <c:strCache>
                <c:ptCount val="1"/>
                <c:pt idx="0">
                  <c:v>K(x,X5)</c:v>
                </c:pt>
              </c:strCache>
            </c:strRef>
          </c:tx>
          <c:spPr>
            <a:solidFill>
              <a:srgbClr val="800080"/>
            </a:solidFill>
            <a:ln w="37800">
              <a:solidFill>
                <a:srgbClr val="80008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KernelRegression!$E$9:$E$69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KernelRegression!$J$9:$J$69</c:f>
              <c:numCache>
                <c:formatCode>General</c:formatCode>
                <c:ptCount val="61"/>
                <c:pt idx="0">
                  <c:v>2.55859208104869E-023</c:v>
                </c:pt>
                <c:pt idx="1">
                  <c:v>1.92874984796392E-022</c:v>
                </c:pt>
                <c:pt idx="2">
                  <c:v>1.39694394314712E-021</c:v>
                </c:pt>
                <c:pt idx="3">
                  <c:v>9.72098502030078E-021</c:v>
                </c:pt>
                <c:pt idx="4">
                  <c:v>6.49934797207099E-020</c:v>
                </c:pt>
                <c:pt idx="5">
                  <c:v>4.17501005585054E-019</c:v>
                </c:pt>
                <c:pt idx="6">
                  <c:v>2.57675710915498E-018</c:v>
                </c:pt>
                <c:pt idx="7">
                  <c:v>1.52797996828732E-017</c:v>
                </c:pt>
                <c:pt idx="8">
                  <c:v>8.70542662229625E-017</c:v>
                </c:pt>
                <c:pt idx="9">
                  <c:v>4.76530473529916E-016</c:v>
                </c:pt>
                <c:pt idx="10">
                  <c:v>2.50622188714527E-015</c:v>
                </c:pt>
                <c:pt idx="11">
                  <c:v>1.26641655490942E-014</c:v>
                </c:pt>
                <c:pt idx="12">
                  <c:v>6.14839641270482E-014</c:v>
                </c:pt>
                <c:pt idx="13">
                  <c:v>2.8679750088881E-013</c:v>
                </c:pt>
                <c:pt idx="14">
                  <c:v>1.28533722513366E-012</c:v>
                </c:pt>
                <c:pt idx="15">
                  <c:v>5.53461007170105E-012</c:v>
                </c:pt>
                <c:pt idx="16">
                  <c:v>2.28973484564558E-011</c:v>
                </c:pt>
                <c:pt idx="17">
                  <c:v>9.101470764488E-011</c:v>
                </c:pt>
                <c:pt idx="18">
                  <c:v>3.47589128123997E-010</c:v>
                </c:pt>
                <c:pt idx="19">
                  <c:v>1.27540762952606E-009</c:v>
                </c:pt>
                <c:pt idx="20">
                  <c:v>4.4963494622809E-009</c:v>
                </c:pt>
                <c:pt idx="21">
                  <c:v>1.52299797447128E-008</c:v>
                </c:pt>
                <c:pt idx="22">
                  <c:v>4.95640531917255E-008</c:v>
                </c:pt>
                <c:pt idx="23">
                  <c:v>1.54975313570292E-007</c:v>
                </c:pt>
                <c:pt idx="24">
                  <c:v>4.65571571578314E-007</c:v>
                </c:pt>
                <c:pt idx="25">
                  <c:v>1.34381227763154E-006</c:v>
                </c:pt>
                <c:pt idx="26">
                  <c:v>3.72665317207872E-006</c:v>
                </c:pt>
                <c:pt idx="27">
                  <c:v>9.92950430585121E-006</c:v>
                </c:pt>
                <c:pt idx="28">
                  <c:v>2.54193465161996E-005</c:v>
                </c:pt>
                <c:pt idx="29">
                  <c:v>6.25215037748212E-005</c:v>
                </c:pt>
                <c:pt idx="30">
                  <c:v>0.000147748360232036</c:v>
                </c:pt>
                <c:pt idx="31">
                  <c:v>0.000335462627902517</c:v>
                </c:pt>
                <c:pt idx="32">
                  <c:v>0.000731802418880483</c:v>
                </c:pt>
                <c:pt idx="33">
                  <c:v>0.00153381067932449</c:v>
                </c:pt>
                <c:pt idx="34">
                  <c:v>0.00308871540823681</c:v>
                </c:pt>
                <c:pt idx="35">
                  <c:v>0.00597602289500602</c:v>
                </c:pt>
                <c:pt idx="36">
                  <c:v>0.0111089965382425</c:v>
                </c:pt>
                <c:pt idx="37">
                  <c:v>0.0198410947443705</c:v>
                </c:pt>
                <c:pt idx="38">
                  <c:v>0.0340474547345998</c:v>
                </c:pt>
                <c:pt idx="39">
                  <c:v>0.0561347628341344</c:v>
                </c:pt>
                <c:pt idx="40">
                  <c:v>0.0889216174593872</c:v>
                </c:pt>
                <c:pt idx="41">
                  <c:v>0.135335283236614</c:v>
                </c:pt>
                <c:pt idx="42">
                  <c:v>0.197898699083616</c:v>
                </c:pt>
                <c:pt idx="43">
                  <c:v>0.278037300453195</c:v>
                </c:pt>
                <c:pt idx="44">
                  <c:v>0.3753110988514</c:v>
                </c:pt>
                <c:pt idx="45">
                  <c:v>0.486752255959972</c:v>
                </c:pt>
                <c:pt idx="46">
                  <c:v>0.606530659712633</c:v>
                </c:pt>
                <c:pt idx="47">
                  <c:v>0.72614903707369</c:v>
                </c:pt>
                <c:pt idx="48">
                  <c:v>0.835270211411271</c:v>
                </c:pt>
                <c:pt idx="49">
                  <c:v>0.923116346386635</c:v>
                </c:pt>
                <c:pt idx="50">
                  <c:v>0.980198673306755</c:v>
                </c:pt>
                <c:pt idx="51">
                  <c:v>1</c:v>
                </c:pt>
                <c:pt idx="52">
                  <c:v>0.980198673306756</c:v>
                </c:pt>
                <c:pt idx="53">
                  <c:v>0.923116346386638</c:v>
                </c:pt>
                <c:pt idx="54">
                  <c:v>0.835270211411275</c:v>
                </c:pt>
                <c:pt idx="55">
                  <c:v>0.726149037073695</c:v>
                </c:pt>
                <c:pt idx="56">
                  <c:v>0.606530659712638</c:v>
                </c:pt>
                <c:pt idx="57">
                  <c:v>0.486752255959976</c:v>
                </c:pt>
                <c:pt idx="58">
                  <c:v>0.375311098851404</c:v>
                </c:pt>
                <c:pt idx="59">
                  <c:v>0.278037300453198</c:v>
                </c:pt>
                <c:pt idx="60">
                  <c:v>0.197898699083618</c:v>
                </c:pt>
              </c:numCache>
            </c:numRef>
          </c:yVal>
          <c:smooth val="1"/>
        </c:ser>
        <c:axId val="93781784"/>
        <c:axId val="39311141"/>
      </c:scatterChart>
      <c:valAx>
        <c:axId val="93781784"/>
        <c:scaling>
          <c:orientation val="minMax"/>
          <c:max val="6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9311141"/>
        <c:crossesAt val="0"/>
        <c:crossBetween val="midCat"/>
      </c:valAx>
      <c:valAx>
        <c:axId val="39311141"/>
        <c:scaling>
          <c:orientation val="minMax"/>
          <c:max val="1"/>
          <c:min val="0"/>
        </c:scaling>
        <c:delete val="0"/>
        <c:axPos val="l"/>
        <c:majorGridlines>
          <c:spPr>
            <a:ln w="0">
              <a:solidFill>
                <a:srgbClr val="232627"/>
              </a:solidFill>
              <a:custDash>
                <a:ds d="385900" sp="385900"/>
              </a:custDash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3781784"/>
        <c:crossesAt val="0"/>
        <c:crossBetween val="midCat"/>
      </c:valAx>
      <c:spPr>
        <a:solidFill>
          <a:srgbClr val="fcfcfc"/>
        </a:solidFill>
        <a:ln w="12600">
          <a:solidFill>
            <a:srgbClr val="808080"/>
          </a:solidFill>
          <a:round/>
        </a:ln>
      </c:spPr>
    </c:plotArea>
    <c:legend>
      <c:legendPos val="b"/>
      <c:overlay val="0"/>
      <c:spPr>
        <a:solidFill>
          <a:srgbClr val="fcfcfc"/>
        </a:solidFill>
        <a:ln w="0">
          <a:solidFill>
            <a:srgbClr val="232627"/>
          </a:solidFill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0"/>
    <c:dispBlanksAs val="gap"/>
  </c:chart>
  <c:spPr>
    <a:solidFill>
      <a:srgbClr val="fcfcfc"/>
    </a:solidFill>
    <a:ln w="0">
      <a:solidFill>
        <a:srgbClr val="232627"/>
      </a:solidFill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900" spc="-1" strike="noStrike">
                <a:solidFill>
                  <a:srgbClr val="000000"/>
                </a:solidFill>
                <a:latin typeface="Arial"/>
              </a:defRPr>
            </a:pPr>
            <a:r>
              <a:rPr b="1" sz="900" spc="-1" strike="noStrike">
                <a:solidFill>
                  <a:srgbClr val="000000"/>
                </a:solidFill>
                <a:latin typeface="Arial"/>
              </a:rPr>
              <a:t>α=0.5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800000"/>
            </a:solidFill>
            <a:ln w="37800">
              <a:solidFill>
                <a:srgbClr val="80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KernelRegression!$E$9:$E$69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KernelRegression!$L$9:$L$69</c:f>
              <c:numCache>
                <c:formatCode>General</c:formatCode>
                <c:ptCount val="61"/>
                <c:pt idx="0">
                  <c:v>50.8240065481525</c:v>
                </c:pt>
                <c:pt idx="1">
                  <c:v>48.3134476124977</c:v>
                </c:pt>
                <c:pt idx="2">
                  <c:v>45.7254417798625</c:v>
                </c:pt>
                <c:pt idx="3">
                  <c:v>43.0650001512918</c:v>
                </c:pt>
                <c:pt idx="4">
                  <c:v>40.3378927595679</c:v>
                </c:pt>
                <c:pt idx="5">
                  <c:v>37.5506171561293</c:v>
                </c:pt>
                <c:pt idx="6">
                  <c:v>34.710350589342</c:v>
                </c:pt>
                <c:pt idx="7">
                  <c:v>31.8248854383015</c:v>
                </c:pt>
                <c:pt idx="8">
                  <c:v>28.9025478145178</c:v>
                </c:pt>
                <c:pt idx="9">
                  <c:v>25.9520995322222</c:v>
                </c:pt>
                <c:pt idx="10">
                  <c:v>22.9826245719888</c:v>
                </c:pt>
                <c:pt idx="11">
                  <c:v>20.003404865735</c:v>
                </c:pt>
                <c:pt idx="12">
                  <c:v>17.0238033130748</c:v>
                </c:pt>
                <c:pt idx="13">
                  <c:v>14.0532131765129</c:v>
                </c:pt>
                <c:pt idx="14">
                  <c:v>11.1012532071762</c:v>
                </c:pt>
                <c:pt idx="15">
                  <c:v>8.1787188880818</c:v>
                </c:pt>
                <c:pt idx="16">
                  <c:v>5.30066707234414</c:v>
                </c:pt>
                <c:pt idx="17">
                  <c:v>2.4951402474924</c:v>
                </c:pt>
                <c:pt idx="18">
                  <c:v>-0.174345681051891</c:v>
                </c:pt>
                <c:pt idx="19">
                  <c:v>-2.55746852897092</c:v>
                </c:pt>
                <c:pt idx="20">
                  <c:v>-4.32664595246293</c:v>
                </c:pt>
                <c:pt idx="21">
                  <c:v>-4.91898107116744</c:v>
                </c:pt>
                <c:pt idx="22">
                  <c:v>-3.80535143452974</c:v>
                </c:pt>
                <c:pt idx="23">
                  <c:v>-1.22899440918041</c:v>
                </c:pt>
                <c:pt idx="24">
                  <c:v>1.67070897503069</c:v>
                </c:pt>
                <c:pt idx="25">
                  <c:v>3.96380324191456</c:v>
                </c:pt>
                <c:pt idx="26">
                  <c:v>5.51510830961178</c:v>
                </c:pt>
                <c:pt idx="27">
                  <c:v>6.58816063111372</c:v>
                </c:pt>
                <c:pt idx="28">
                  <c:v>7.46342606978693</c:v>
                </c:pt>
                <c:pt idx="29">
                  <c:v>8.33734167798439</c:v>
                </c:pt>
                <c:pt idx="30">
                  <c:v>9.33597703768943</c:v>
                </c:pt>
                <c:pt idx="31">
                  <c:v>10.5405167417157</c:v>
                </c:pt>
                <c:pt idx="32">
                  <c:v>11.9999889553039</c:v>
                </c:pt>
                <c:pt idx="33">
                  <c:v>13.731784370176</c:v>
                </c:pt>
                <c:pt idx="34">
                  <c:v>15.7156220736923</c:v>
                </c:pt>
                <c:pt idx="35">
                  <c:v>17.8876552693869</c:v>
                </c:pt>
                <c:pt idx="36">
                  <c:v>20.140909161851</c:v>
                </c:pt>
                <c:pt idx="37">
                  <c:v>22.3350612060276</c:v>
                </c:pt>
                <c:pt idx="38">
                  <c:v>24.313013356956</c:v>
                </c:pt>
                <c:pt idx="39">
                  <c:v>25.9172692432129</c:v>
                </c:pt>
                <c:pt idx="40">
                  <c:v>27.0000014316187</c:v>
                </c:pt>
                <c:pt idx="41">
                  <c:v>27.4274824521051</c:v>
                </c:pt>
                <c:pt idx="42">
                  <c:v>27.0882137900083</c:v>
                </c:pt>
                <c:pt idx="43">
                  <c:v>25.9178706170088</c:v>
                </c:pt>
                <c:pt idx="44">
                  <c:v>23.9450498317336</c:v>
                </c:pt>
                <c:pt idx="45">
                  <c:v>21.3360335321766</c:v>
                </c:pt>
                <c:pt idx="46">
                  <c:v>18.392211765614</c:v>
                </c:pt>
                <c:pt idx="47">
                  <c:v>15.4717781390202</c:v>
                </c:pt>
                <c:pt idx="48">
                  <c:v>12.8733836450717</c:v>
                </c:pt>
                <c:pt idx="49">
                  <c:v>10.7593357202407</c:v>
                </c:pt>
                <c:pt idx="50">
                  <c:v>9.15540596248528</c:v>
                </c:pt>
                <c:pt idx="51">
                  <c:v>7.99999953279518</c:v>
                </c:pt>
                <c:pt idx="52">
                  <c:v>7.19784206252643</c:v>
                </c:pt>
                <c:pt idx="53">
                  <c:v>6.65491391463693</c:v>
                </c:pt>
                <c:pt idx="54">
                  <c:v>6.29368013724968</c:v>
                </c:pt>
                <c:pt idx="55">
                  <c:v>6.05604881773995</c:v>
                </c:pt>
                <c:pt idx="56">
                  <c:v>5.90088736213234</c:v>
                </c:pt>
                <c:pt idx="57">
                  <c:v>5.80006525999032</c:v>
                </c:pt>
                <c:pt idx="58">
                  <c:v>5.73475825329004</c:v>
                </c:pt>
                <c:pt idx="59">
                  <c:v>5.69254208677611</c:v>
                </c:pt>
                <c:pt idx="60">
                  <c:v>5.66528833997432</c:v>
                </c:pt>
              </c:numCache>
            </c:numRef>
          </c:yVal>
          <c:smooth val="1"/>
        </c:ser>
        <c:ser>
          <c:idx val="1"/>
          <c:order val="1"/>
          <c:spPr>
            <a:solidFill>
              <a:srgbClr val="ff0000"/>
            </a:solidFill>
            <a:ln w="0">
              <a:noFill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KernelRegression!$E$9:$E$69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KernelRegression!$M$9:$M$69</c:f>
              <c:numCache>
                <c:formatCode>General</c:formatCode>
                <c:ptCount val="61"/>
                <c:pt idx="10">
                  <c:v>23</c:v>
                </c:pt>
                <c:pt idx="12">
                  <c:v>17</c:v>
                </c:pt>
                <c:pt idx="32">
                  <c:v>12</c:v>
                </c:pt>
                <c:pt idx="40">
                  <c:v>27</c:v>
                </c:pt>
                <c:pt idx="51">
                  <c:v>8</c:v>
                </c:pt>
              </c:numCache>
            </c:numRef>
          </c:yVal>
          <c:smooth val="1"/>
        </c:ser>
        <c:axId val="45568068"/>
        <c:axId val="59099846"/>
      </c:scatterChart>
      <c:valAx>
        <c:axId val="45568068"/>
        <c:scaling>
          <c:orientation val="minMax"/>
          <c:max val="6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Arial"/>
                  </a:rPr>
                  <a:t>x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9099846"/>
        <c:crossesAt val="0"/>
        <c:crossBetween val="midCat"/>
      </c:valAx>
      <c:valAx>
        <c:axId val="59099846"/>
        <c:scaling>
          <c:orientation val="minMax"/>
          <c:max val="30"/>
          <c:min val="-20"/>
        </c:scaling>
        <c:delete val="0"/>
        <c:axPos val="l"/>
        <c:majorGridlines>
          <c:spPr>
            <a:ln w="0">
              <a:solidFill>
                <a:srgbClr val="232627"/>
              </a:solidFill>
              <a:custDash>
                <a:ds d="385900" sp="385900"/>
              </a:custDash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Arial"/>
                  </a:rPr>
                  <a:t>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5568068"/>
        <c:crossesAt val="0"/>
        <c:crossBetween val="midCat"/>
      </c:valAx>
      <c:spPr>
        <a:solidFill>
          <a:srgbClr val="fcfcfc"/>
        </a:solidFill>
        <a:ln w="12600">
          <a:solidFill>
            <a:srgbClr val="808080"/>
          </a:solidFill>
          <a:round/>
        </a:ln>
      </c:spPr>
    </c:plotArea>
    <c:plotVisOnly val="0"/>
    <c:dispBlanksAs val="gap"/>
  </c:chart>
  <c:spPr>
    <a:solidFill>
      <a:srgbClr val="fcfcfc"/>
    </a:solidFill>
    <a:ln w="0">
      <a:solidFill>
        <a:srgbClr val="232627"/>
      </a:solidFill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KernelRegression!$E$6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ff0000"/>
            </a:solidFill>
            <a:ln w="0">
              <a:noFill/>
            </a:ln>
          </c:spPr>
          <c:marker>
            <c:symbol val="square"/>
            <c:size val="9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KernelRegression!$F$5:$J$5</c:f>
              <c:numCache>
                <c:formatCode>General</c:formatCode>
                <c:ptCount val="5"/>
                <c:pt idx="0">
                  <c:v>1</c:v>
                </c:pt>
                <c:pt idx="1">
                  <c:v>1.2</c:v>
                </c:pt>
                <c:pt idx="2">
                  <c:v>3.2</c:v>
                </c:pt>
                <c:pt idx="3">
                  <c:v>4</c:v>
                </c:pt>
                <c:pt idx="4">
                  <c:v>5.1</c:v>
                </c:pt>
              </c:numCache>
            </c:numRef>
          </c:xVal>
          <c:yVal>
            <c:numRef>
              <c:f>KernelRegression!$F$6:$J$6</c:f>
              <c:numCache>
                <c:formatCode>General</c:formatCode>
                <c:ptCount val="5"/>
                <c:pt idx="0">
                  <c:v>23</c:v>
                </c:pt>
                <c:pt idx="1">
                  <c:v>17</c:v>
                </c:pt>
                <c:pt idx="2">
                  <c:v>12</c:v>
                </c:pt>
                <c:pt idx="3">
                  <c:v>27</c:v>
                </c:pt>
                <c:pt idx="4">
                  <c:v>8</c:v>
                </c:pt>
              </c:numCache>
            </c:numRef>
          </c:yVal>
          <c:smooth val="0"/>
        </c:ser>
        <c:axId val="11040210"/>
        <c:axId val="71284585"/>
      </c:scatterChart>
      <c:valAx>
        <c:axId val="110402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1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100" spc="-1" strike="noStrike">
                    <a:solidFill>
                      <a:srgbClr val="000000"/>
                    </a:solidFill>
                    <a:latin typeface="Arial"/>
                  </a:rPr>
                  <a:t>X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1284585"/>
        <c:crossesAt val="0"/>
        <c:crossBetween val="midCat"/>
      </c:valAx>
      <c:valAx>
        <c:axId val="71284585"/>
        <c:scaling>
          <c:orientation val="minMax"/>
        </c:scaling>
        <c:delete val="0"/>
        <c:axPos val="l"/>
        <c:majorGridlines>
          <c:spPr>
            <a:ln w="0">
              <a:solidFill>
                <a:srgbClr val="232627"/>
              </a:solidFill>
              <a:custDash>
                <a:ds d="385900" sp="385900"/>
              </a:custDash>
            </a:ln>
          </c:spPr>
        </c:majorGridlines>
        <c:title>
          <c:tx>
            <c:rich>
              <a:bodyPr rot="-5400000"/>
              <a:lstStyle/>
              <a:p>
                <a:pPr>
                  <a:defRPr b="1" sz="11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100" spc="-1" strike="noStrike">
                    <a:solidFill>
                      <a:srgbClr val="000000"/>
                    </a:solidFill>
                    <a:latin typeface="Arial"/>
                  </a:rPr>
                  <a:t>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1040210"/>
        <c:crossesAt val="0"/>
        <c:crossBetween val="midCat"/>
      </c:valAx>
      <c:spPr>
        <a:solidFill>
          <a:srgbClr val="fcfcfc"/>
        </a:solidFill>
        <a:ln w="12600">
          <a:solidFill>
            <a:srgbClr val="808080"/>
          </a:solidFill>
          <a:round/>
        </a:ln>
      </c:spPr>
    </c:plotArea>
    <c:plotVisOnly val="0"/>
    <c:dispBlanksAs val="gap"/>
  </c:chart>
  <c:spPr>
    <a:solidFill>
      <a:srgbClr val="fcfcfc"/>
    </a:solidFill>
    <a:ln w="0">
      <a:solidFill>
        <a:srgbClr val="232627"/>
      </a:solidFill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KernelRegression!$F$8</c:f>
              <c:strCache>
                <c:ptCount val="1"/>
                <c:pt idx="0">
                  <c:v>K(x, X1)</c:v>
                </c:pt>
              </c:strCache>
            </c:strRef>
          </c:tx>
          <c:spPr>
            <a:solidFill>
              <a:srgbClr val="808000"/>
            </a:solidFill>
            <a:ln w="25200">
              <a:solidFill>
                <a:srgbClr val="808000"/>
              </a:solidFill>
              <a:round/>
            </a:ln>
          </c:spPr>
          <c:marker>
            <c:symbol val="diamond"/>
            <c:size val="8"/>
            <c:spPr>
              <a:solidFill>
                <a:srgbClr val="80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KernelRegression!$E$9:$E$29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KernelRegression!$F$9:$F$29</c:f>
              <c:numCache>
                <c:formatCode>General</c:formatCode>
                <c:ptCount val="21"/>
                <c:pt idx="0">
                  <c:v>0.135335283236613</c:v>
                </c:pt>
                <c:pt idx="1">
                  <c:v>0.197898699083615</c:v>
                </c:pt>
                <c:pt idx="2">
                  <c:v>0.278037300453194</c:v>
                </c:pt>
                <c:pt idx="3">
                  <c:v>0.3753110988514</c:v>
                </c:pt>
                <c:pt idx="4">
                  <c:v>0.486752255959972</c:v>
                </c:pt>
                <c:pt idx="5">
                  <c:v>0.606530659712633</c:v>
                </c:pt>
                <c:pt idx="6">
                  <c:v>0.726149037073691</c:v>
                </c:pt>
                <c:pt idx="7">
                  <c:v>0.835270211411272</c:v>
                </c:pt>
                <c:pt idx="8">
                  <c:v>0.923116346386636</c:v>
                </c:pt>
                <c:pt idx="9">
                  <c:v>0.980198673306755</c:v>
                </c:pt>
                <c:pt idx="10">
                  <c:v>1</c:v>
                </c:pt>
                <c:pt idx="11">
                  <c:v>0.980198673306755</c:v>
                </c:pt>
                <c:pt idx="12">
                  <c:v>0.923116346386636</c:v>
                </c:pt>
                <c:pt idx="13">
                  <c:v>0.835270211411272</c:v>
                </c:pt>
                <c:pt idx="14">
                  <c:v>0.726149037073691</c:v>
                </c:pt>
                <c:pt idx="15">
                  <c:v>0.606530659712633</c:v>
                </c:pt>
                <c:pt idx="16">
                  <c:v>0.486752255959971</c:v>
                </c:pt>
                <c:pt idx="17">
                  <c:v>0.375311098851399</c:v>
                </c:pt>
                <c:pt idx="18">
                  <c:v>0.278037300453194</c:v>
                </c:pt>
                <c:pt idx="19">
                  <c:v>0.197898699083614</c:v>
                </c:pt>
                <c:pt idx="20">
                  <c:v>0.135335283236612</c:v>
                </c:pt>
              </c:numCache>
            </c:numRef>
          </c:yVal>
          <c:smooth val="1"/>
        </c:ser>
        <c:axId val="59651430"/>
        <c:axId val="26991619"/>
      </c:scatterChart>
      <c:valAx>
        <c:axId val="59651430"/>
        <c:scaling>
          <c:orientation val="minMax"/>
          <c:max val="2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1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100" spc="-1" strike="noStrike">
                    <a:solidFill>
                      <a:srgbClr val="000000"/>
                    </a:solidFill>
                    <a:latin typeface="Arial"/>
                  </a:rPr>
                  <a:t>x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6991619"/>
        <c:crossesAt val="0"/>
        <c:crossBetween val="midCat"/>
      </c:valAx>
      <c:valAx>
        <c:axId val="26991619"/>
        <c:scaling>
          <c:orientation val="minMax"/>
          <c:max val="1"/>
        </c:scaling>
        <c:delete val="0"/>
        <c:axPos val="l"/>
        <c:majorGridlines>
          <c:spPr>
            <a:ln w="0">
              <a:solidFill>
                <a:srgbClr val="232627"/>
              </a:solidFill>
              <a:custDash>
                <a:ds d="385900" sp="385900"/>
              </a:custDash>
            </a:ln>
          </c:spPr>
        </c:majorGridlines>
        <c:title>
          <c:tx>
            <c:rich>
              <a:bodyPr rot="-5400000"/>
              <a:lstStyle/>
              <a:p>
                <a:pPr>
                  <a:defRPr b="1" sz="11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100" spc="-1" strike="noStrike">
                    <a:solidFill>
                      <a:srgbClr val="000000"/>
                    </a:solidFill>
                    <a:latin typeface="Arial"/>
                  </a:rPr>
                  <a:t>K(x, X1)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9651430"/>
        <c:crossesAt val="0"/>
        <c:crossBetween val="midCat"/>
      </c:valAx>
      <c:spPr>
        <a:solidFill>
          <a:srgbClr val="fcfcfc"/>
        </a:solidFill>
        <a:ln w="12600">
          <a:solidFill>
            <a:srgbClr val="808080"/>
          </a:solidFill>
          <a:round/>
        </a:ln>
      </c:spPr>
    </c:plotArea>
    <c:plotVisOnly val="0"/>
    <c:dispBlanksAs val="gap"/>
  </c:chart>
  <c:spPr>
    <a:solidFill>
      <a:srgbClr val="fcfcfc"/>
    </a:solidFill>
    <a:ln w="0">
      <a:solidFill>
        <a:srgbClr val="232627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90360</xdr:colOff>
      <xdr:row>39</xdr:row>
      <xdr:rowOff>9000</xdr:rowOff>
    </xdr:from>
    <xdr:to>
      <xdr:col>19</xdr:col>
      <xdr:colOff>369360</xdr:colOff>
      <xdr:row>58</xdr:row>
      <xdr:rowOff>9000</xdr:rowOff>
    </xdr:to>
    <xdr:graphicFrame>
      <xdr:nvGraphicFramePr>
        <xdr:cNvPr id="0" name="Chart 1"/>
        <xdr:cNvGraphicFramePr/>
      </xdr:nvGraphicFramePr>
      <xdr:xfrm>
        <a:off x="8714880" y="6009120"/>
        <a:ext cx="3470040" cy="291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90360</xdr:colOff>
      <xdr:row>20</xdr:row>
      <xdr:rowOff>0</xdr:rowOff>
    </xdr:from>
    <xdr:to>
      <xdr:col>19</xdr:col>
      <xdr:colOff>350280</xdr:colOff>
      <xdr:row>38</xdr:row>
      <xdr:rowOff>144720</xdr:rowOff>
    </xdr:to>
    <xdr:graphicFrame>
      <xdr:nvGraphicFramePr>
        <xdr:cNvPr id="1" name="Chart 2"/>
        <xdr:cNvGraphicFramePr/>
      </xdr:nvGraphicFramePr>
      <xdr:xfrm>
        <a:off x="8714880" y="3080520"/>
        <a:ext cx="3450960" cy="291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79920</xdr:colOff>
      <xdr:row>0</xdr:row>
      <xdr:rowOff>99720</xdr:rowOff>
    </xdr:from>
    <xdr:to>
      <xdr:col>19</xdr:col>
      <xdr:colOff>340200</xdr:colOff>
      <xdr:row>19</xdr:row>
      <xdr:rowOff>108720</xdr:rowOff>
    </xdr:to>
    <xdr:graphicFrame>
      <xdr:nvGraphicFramePr>
        <xdr:cNvPr id="2" name="Chart 3"/>
        <xdr:cNvGraphicFramePr/>
      </xdr:nvGraphicFramePr>
      <xdr:xfrm>
        <a:off x="8704440" y="99720"/>
        <a:ext cx="3451320" cy="293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90360</xdr:colOff>
      <xdr:row>58</xdr:row>
      <xdr:rowOff>72000</xdr:rowOff>
    </xdr:from>
    <xdr:to>
      <xdr:col>19</xdr:col>
      <xdr:colOff>380160</xdr:colOff>
      <xdr:row>77</xdr:row>
      <xdr:rowOff>63000</xdr:rowOff>
    </xdr:to>
    <xdr:graphicFrame>
      <xdr:nvGraphicFramePr>
        <xdr:cNvPr id="3" name="Chart 4"/>
        <xdr:cNvGraphicFramePr/>
      </xdr:nvGraphicFramePr>
      <xdr:xfrm>
        <a:off x="8714880" y="8991720"/>
        <a:ext cx="3480840" cy="291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people.revoledu.com/kardi/tutorial/index.html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1:Y69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E7" activeCellId="0" sqref="E7"/>
    </sheetView>
  </sheetViews>
  <sheetFormatPr defaultColWidth="9.0546875" defaultRowHeight="12.1" zeroHeight="false" outlineLevelRow="0" outlineLevelCol="0"/>
  <cols>
    <col collapsed="false" customWidth="true" hidden="false" outlineLevel="0" max="10" min="6" style="0" width="9.55"/>
    <col collapsed="false" customWidth="true" hidden="false" outlineLevel="0" max="11" min="11" style="0" width="2.13"/>
  </cols>
  <sheetData>
    <row r="1" customFormat="false" ht="12.1" hidden="false" customHeight="false" outlineLevel="0" collapsed="false">
      <c r="E1" s="0" t="s">
        <v>0</v>
      </c>
      <c r="F1" s="1" t="n">
        <v>0.1</v>
      </c>
      <c r="H1" s="0" t="s">
        <v>1</v>
      </c>
      <c r="I1" s="2" t="n">
        <f aca="false">+SUM(N9:N69)</f>
        <v>0.000868503336161642</v>
      </c>
    </row>
    <row r="2" customFormat="false" ht="12.1" hidden="false" customHeight="false" outlineLevel="0" collapsed="false">
      <c r="E2" s="0" t="s">
        <v>2</v>
      </c>
      <c r="F2" s="1" t="n">
        <v>0.5</v>
      </c>
    </row>
    <row r="5" customFormat="false" ht="12.1" hidden="false" customHeight="false" outlineLevel="0" collapsed="false">
      <c r="D5" s="0" t="s">
        <v>3</v>
      </c>
      <c r="E5" s="0" t="s">
        <v>4</v>
      </c>
      <c r="F5" s="0" t="n">
        <v>1</v>
      </c>
      <c r="G5" s="0" t="n">
        <v>1.2</v>
      </c>
      <c r="H5" s="0" t="n">
        <v>3.2</v>
      </c>
      <c r="I5" s="0" t="n">
        <v>4</v>
      </c>
      <c r="J5" s="0" t="n">
        <v>5.1</v>
      </c>
      <c r="U5" s="0" t="s">
        <v>5</v>
      </c>
    </row>
    <row r="6" customFormat="false" ht="12.1" hidden="false" customHeight="false" outlineLevel="0" collapsed="false">
      <c r="E6" s="0" t="s">
        <v>6</v>
      </c>
      <c r="F6" s="0" t="n">
        <v>23</v>
      </c>
      <c r="G6" s="0" t="n">
        <v>17</v>
      </c>
      <c r="H6" s="0" t="n">
        <v>12</v>
      </c>
      <c r="I6" s="0" t="n">
        <v>27</v>
      </c>
      <c r="J6" s="0" t="n">
        <v>8</v>
      </c>
      <c r="U6" s="3" t="s">
        <v>7</v>
      </c>
    </row>
    <row r="7" customFormat="false" ht="12.1" hidden="false" customHeight="false" outlineLevel="0" collapsed="false">
      <c r="E7" s="0" t="s">
        <v>8</v>
      </c>
      <c r="F7" s="0" t="n">
        <v>94.5117647474409</v>
      </c>
      <c r="G7" s="0" t="n">
        <v>-54.5027958427043</v>
      </c>
      <c r="H7" s="0" t="n">
        <v>5.6739484721663</v>
      </c>
      <c r="I7" s="0" t="n">
        <v>34.830964657328</v>
      </c>
      <c r="J7" s="0" t="n">
        <v>5.61584892572154</v>
      </c>
      <c r="U7" s="4" t="s">
        <v>9</v>
      </c>
    </row>
    <row r="8" customFormat="false" ht="12.65" hidden="false" customHeight="false" outlineLevel="0" collapsed="false">
      <c r="E8" s="5" t="s">
        <v>10</v>
      </c>
      <c r="F8" s="5" t="s">
        <v>11</v>
      </c>
      <c r="G8" s="5" t="s">
        <v>12</v>
      </c>
      <c r="H8" s="5" t="s">
        <v>13</v>
      </c>
      <c r="I8" s="5" t="s">
        <v>14</v>
      </c>
      <c r="J8" s="5" t="s">
        <v>15</v>
      </c>
      <c r="K8" s="6"/>
      <c r="L8" s="0" t="s">
        <v>16</v>
      </c>
      <c r="M8" s="0" t="s">
        <v>6</v>
      </c>
      <c r="N8" s="0" t="s">
        <v>17</v>
      </c>
      <c r="U8" s="0" t="s">
        <v>18</v>
      </c>
      <c r="Y8" s="7" t="s">
        <v>19</v>
      </c>
    </row>
    <row r="9" customFormat="false" ht="12.1" hidden="false" customHeight="false" outlineLevel="0" collapsed="false">
      <c r="E9" s="8" t="n">
        <v>0</v>
      </c>
      <c r="F9" s="9" t="n">
        <f aca="false">+EXP(-(($E9-F$5)^2/(2*alpha^2)))</f>
        <v>0.135335283236613</v>
      </c>
      <c r="G9" s="9" t="n">
        <f aca="false">+EXP(-(($E9-G$5)^2/(2*alpha^2)))</f>
        <v>0.0561347628341337</v>
      </c>
      <c r="H9" s="9" t="n">
        <f aca="false">+EXP(-(($E9-H$5)^2/(2*alpha^2)))</f>
        <v>1.27540762952604E-009</v>
      </c>
      <c r="I9" s="9" t="n">
        <f aca="false">+EXP(-(($E9-I$5)^2/(2*alpha^2)))</f>
        <v>1.26641655490942E-014</v>
      </c>
      <c r="J9" s="9" t="n">
        <f aca="false">+EXP(-(($E9-J$5)^2/(2*alpha^2)))</f>
        <v>2.55859208104869E-023</v>
      </c>
      <c r="K9" s="10"/>
      <c r="L9" s="11" t="n">
        <f aca="false">SUMPRODUCT(F9:J9,F$7:J$7)/SUM(F9:J9)</f>
        <v>50.8240065481525</v>
      </c>
    </row>
    <row r="10" customFormat="false" ht="12.1" hidden="false" customHeight="false" outlineLevel="0" collapsed="false">
      <c r="E10" s="8" t="n">
        <f aca="false">E9+dx</f>
        <v>0.1</v>
      </c>
      <c r="F10" s="9" t="n">
        <f aca="false">+EXP(-(($E10-F$5)^2/(2*alpha^2)))</f>
        <v>0.197898699083615</v>
      </c>
      <c r="G10" s="9" t="n">
        <f aca="false">+EXP(-(($E10-G$5)^2/(2*alpha^2)))</f>
        <v>0.0889216174593864</v>
      </c>
      <c r="H10" s="9" t="n">
        <f aca="false">+EXP(-(($E10-H$5)^2/(2*alpha^2)))</f>
        <v>4.49634946228085E-009</v>
      </c>
      <c r="I10" s="9" t="n">
        <f aca="false">+EXP(-(($E10-I$5)^2/(2*alpha^2)))</f>
        <v>6.14839641270478E-014</v>
      </c>
      <c r="J10" s="9" t="n">
        <f aca="false">+EXP(-(($E10-J$5)^2/(2*alpha^2)))</f>
        <v>1.92874984796392E-022</v>
      </c>
      <c r="K10" s="10"/>
      <c r="L10" s="11" t="n">
        <f aca="false">SUMPRODUCT(F10:J10,F$7:J$7)/SUM(F10:J10)</f>
        <v>48.3134476124977</v>
      </c>
    </row>
    <row r="11" customFormat="false" ht="12.1" hidden="false" customHeight="false" outlineLevel="0" collapsed="false">
      <c r="E11" s="8" t="n">
        <f aca="false">E10+dx</f>
        <v>0.2</v>
      </c>
      <c r="F11" s="9" t="n">
        <f aca="false">+EXP(-(($E11-F$5)^2/(2*alpha^2)))</f>
        <v>0.278037300453194</v>
      </c>
      <c r="G11" s="9" t="n">
        <f aca="false">+EXP(-(($E11-G$5)^2/(2*alpha^2)))</f>
        <v>0.135335283236613</v>
      </c>
      <c r="H11" s="9" t="n">
        <f aca="false">+EXP(-(($E11-H$5)^2/(2*alpha^2)))</f>
        <v>1.52299797447126E-008</v>
      </c>
      <c r="I11" s="9" t="n">
        <f aca="false">+EXP(-(($E11-I$5)^2/(2*alpha^2)))</f>
        <v>2.8679750088881E-013</v>
      </c>
      <c r="J11" s="9" t="n">
        <f aca="false">+EXP(-(($E11-J$5)^2/(2*alpha^2)))</f>
        <v>1.39694394314712E-021</v>
      </c>
      <c r="K11" s="10"/>
      <c r="L11" s="11" t="n">
        <f aca="false">SUMPRODUCT(F11:J11,F$7:J$7)/SUM(F11:J11)</f>
        <v>45.7254417798625</v>
      </c>
    </row>
    <row r="12" customFormat="false" ht="12.1" hidden="false" customHeight="false" outlineLevel="0" collapsed="false">
      <c r="E12" s="8" t="n">
        <f aca="false">E11+dx</f>
        <v>0.3</v>
      </c>
      <c r="F12" s="9" t="n">
        <f aca="false">+EXP(-(($E12-F$5)^2/(2*alpha^2)))</f>
        <v>0.3753110988514</v>
      </c>
      <c r="G12" s="9" t="n">
        <f aca="false">+EXP(-(($E12-G$5)^2/(2*alpha^2)))</f>
        <v>0.197898699083615</v>
      </c>
      <c r="H12" s="9" t="n">
        <f aca="false">+EXP(-(($E12-H$5)^2/(2*alpha^2)))</f>
        <v>4.95640531917248E-008</v>
      </c>
      <c r="I12" s="9" t="n">
        <f aca="false">+EXP(-(($E12-I$5)^2/(2*alpha^2)))</f>
        <v>1.28533722513365E-012</v>
      </c>
      <c r="J12" s="9" t="n">
        <f aca="false">+EXP(-(($E12-J$5)^2/(2*alpha^2)))</f>
        <v>9.72098502030078E-021</v>
      </c>
      <c r="K12" s="10"/>
      <c r="L12" s="11" t="n">
        <f aca="false">SUMPRODUCT(F12:J12,F$7:J$7)/SUM(F12:J12)</f>
        <v>43.0650001512918</v>
      </c>
    </row>
    <row r="13" customFormat="false" ht="12.1" hidden="false" customHeight="false" outlineLevel="0" collapsed="false">
      <c r="E13" s="8" t="n">
        <f aca="false">E12+dx</f>
        <v>0.4</v>
      </c>
      <c r="F13" s="9" t="n">
        <f aca="false">+EXP(-(($E13-F$5)^2/(2*alpha^2)))</f>
        <v>0.486752255959972</v>
      </c>
      <c r="G13" s="9" t="n">
        <f aca="false">+EXP(-(($E13-G$5)^2/(2*alpha^2)))</f>
        <v>0.278037300453194</v>
      </c>
      <c r="H13" s="9" t="n">
        <f aca="false">+EXP(-(($E13-H$5)^2/(2*alpha^2)))</f>
        <v>1.54975313570289E-007</v>
      </c>
      <c r="I13" s="9" t="n">
        <f aca="false">+EXP(-(($E13-I$5)^2/(2*alpha^2)))</f>
        <v>5.53461007170101E-012</v>
      </c>
      <c r="J13" s="9" t="n">
        <f aca="false">+EXP(-(($E13-J$5)^2/(2*alpha^2)))</f>
        <v>6.49934797207099E-020</v>
      </c>
      <c r="K13" s="10"/>
      <c r="L13" s="11" t="n">
        <f aca="false">SUMPRODUCT(F13:J13,F$7:J$7)/SUM(F13:J13)</f>
        <v>40.3378927595679</v>
      </c>
    </row>
    <row r="14" customFormat="false" ht="12.1" hidden="false" customHeight="false" outlineLevel="0" collapsed="false">
      <c r="E14" s="8" t="n">
        <f aca="false">E13+dx</f>
        <v>0.5</v>
      </c>
      <c r="F14" s="9" t="n">
        <f aca="false">+EXP(-(($E14-F$5)^2/(2*alpha^2)))</f>
        <v>0.606530659712633</v>
      </c>
      <c r="G14" s="9" t="n">
        <f aca="false">+EXP(-(($E14-G$5)^2/(2*alpha^2)))</f>
        <v>0.3753110988514</v>
      </c>
      <c r="H14" s="9" t="n">
        <f aca="false">+EXP(-(($E14-H$5)^2/(2*alpha^2)))</f>
        <v>4.65571571578308E-007</v>
      </c>
      <c r="I14" s="9" t="n">
        <f aca="false">+EXP(-(($E14-I$5)^2/(2*alpha^2)))</f>
        <v>2.28973484564555E-011</v>
      </c>
      <c r="J14" s="9" t="n">
        <f aca="false">+EXP(-(($E14-J$5)^2/(2*alpha^2)))</f>
        <v>4.17501005585054E-019</v>
      </c>
      <c r="K14" s="10"/>
      <c r="L14" s="11" t="n">
        <f aca="false">SUMPRODUCT(F14:J14,F$7:J$7)/SUM(F14:J14)</f>
        <v>37.5506171561293</v>
      </c>
    </row>
    <row r="15" customFormat="false" ht="12.1" hidden="false" customHeight="false" outlineLevel="0" collapsed="false">
      <c r="E15" s="8" t="n">
        <f aca="false">E14+dx</f>
        <v>0.6</v>
      </c>
      <c r="F15" s="9" t="n">
        <f aca="false">+EXP(-(($E15-F$5)^2/(2*alpha^2)))</f>
        <v>0.726149037073691</v>
      </c>
      <c r="G15" s="9" t="n">
        <f aca="false">+EXP(-(($E15-G$5)^2/(2*alpha^2)))</f>
        <v>0.486752255959972</v>
      </c>
      <c r="H15" s="9" t="n">
        <f aca="false">+EXP(-(($E15-H$5)^2/(2*alpha^2)))</f>
        <v>1.34381227763152E-006</v>
      </c>
      <c r="I15" s="9" t="n">
        <f aca="false">+EXP(-(($E15-I$5)^2/(2*alpha^2)))</f>
        <v>9.10147076448797E-011</v>
      </c>
      <c r="J15" s="9" t="n">
        <f aca="false">+EXP(-(($E15-J$5)^2/(2*alpha^2)))</f>
        <v>2.57675710915498E-018</v>
      </c>
      <c r="K15" s="10"/>
      <c r="L15" s="11" t="n">
        <f aca="false">SUMPRODUCT(F15:J15,F$7:J$7)/SUM(F15:J15)</f>
        <v>34.710350589342</v>
      </c>
    </row>
    <row r="16" customFormat="false" ht="12.1" hidden="false" customHeight="false" outlineLevel="0" collapsed="false">
      <c r="E16" s="8" t="n">
        <f aca="false">E15+dx</f>
        <v>0.7</v>
      </c>
      <c r="F16" s="9" t="n">
        <f aca="false">+EXP(-(($E16-F$5)^2/(2*alpha^2)))</f>
        <v>0.835270211411272</v>
      </c>
      <c r="G16" s="9" t="n">
        <f aca="false">+EXP(-(($E16-G$5)^2/(2*alpha^2)))</f>
        <v>0.606530659712633</v>
      </c>
      <c r="H16" s="9" t="n">
        <f aca="false">+EXP(-(($E16-H$5)^2/(2*alpha^2)))</f>
        <v>3.72665317207867E-006</v>
      </c>
      <c r="I16" s="9" t="n">
        <f aca="false">+EXP(-(($E16-I$5)^2/(2*alpha^2)))</f>
        <v>3.47589128123993E-010</v>
      </c>
      <c r="J16" s="9" t="n">
        <f aca="false">+EXP(-(($E16-J$5)^2/(2*alpha^2)))</f>
        <v>1.52797996828732E-017</v>
      </c>
      <c r="K16" s="10"/>
      <c r="L16" s="11" t="n">
        <f aca="false">SUMPRODUCT(F16:J16,F$7:J$7)/SUM(F16:J16)</f>
        <v>31.8248854383015</v>
      </c>
    </row>
    <row r="17" customFormat="false" ht="12.1" hidden="false" customHeight="false" outlineLevel="0" collapsed="false">
      <c r="E17" s="8" t="n">
        <f aca="false">E16+dx</f>
        <v>0.8</v>
      </c>
      <c r="F17" s="9" t="n">
        <f aca="false">+EXP(-(($E17-F$5)^2/(2*alpha^2)))</f>
        <v>0.923116346386636</v>
      </c>
      <c r="G17" s="9" t="n">
        <f aca="false">+EXP(-(($E17-G$5)^2/(2*alpha^2)))</f>
        <v>0.726149037073691</v>
      </c>
      <c r="H17" s="9" t="n">
        <f aca="false">+EXP(-(($E17-H$5)^2/(2*alpha^2)))</f>
        <v>9.92950430585105E-006</v>
      </c>
      <c r="I17" s="9" t="n">
        <f aca="false">+EXP(-(($E17-I$5)^2/(2*alpha^2)))</f>
        <v>1.27540762952604E-009</v>
      </c>
      <c r="J17" s="9" t="n">
        <f aca="false">+EXP(-(($E17-J$5)^2/(2*alpha^2)))</f>
        <v>8.70542662229625E-017</v>
      </c>
      <c r="K17" s="10"/>
      <c r="L17" s="11" t="n">
        <f aca="false">SUMPRODUCT(F17:J17,F$7:J$7)/SUM(F17:J17)</f>
        <v>28.9025478145178</v>
      </c>
    </row>
    <row r="18" customFormat="false" ht="12.1" hidden="false" customHeight="false" outlineLevel="0" collapsed="false">
      <c r="E18" s="8" t="n">
        <f aca="false">E17+dx</f>
        <v>0.9</v>
      </c>
      <c r="F18" s="9" t="n">
        <f aca="false">+EXP(-(($E18-F$5)^2/(2*alpha^2)))</f>
        <v>0.980198673306755</v>
      </c>
      <c r="G18" s="9" t="n">
        <f aca="false">+EXP(-(($E18-G$5)^2/(2*alpha^2)))</f>
        <v>0.835270211411272</v>
      </c>
      <c r="H18" s="9" t="n">
        <f aca="false">+EXP(-(($E18-H$5)^2/(2*alpha^2)))</f>
        <v>2.54193465161992E-005</v>
      </c>
      <c r="I18" s="9" t="n">
        <f aca="false">+EXP(-(($E18-I$5)^2/(2*alpha^2)))</f>
        <v>4.49634946228085E-009</v>
      </c>
      <c r="J18" s="9" t="n">
        <f aca="false">+EXP(-(($E18-J$5)^2/(2*alpha^2)))</f>
        <v>4.76530473529916E-016</v>
      </c>
      <c r="K18" s="10"/>
      <c r="L18" s="11" t="n">
        <f aca="false">SUMPRODUCT(F18:J18,F$7:J$7)/SUM(F18:J18)</f>
        <v>25.9520995322222</v>
      </c>
    </row>
    <row r="19" customFormat="false" ht="12.1" hidden="false" customHeight="false" outlineLevel="0" collapsed="false">
      <c r="E19" s="8" t="n">
        <f aca="false">E18+dx</f>
        <v>1</v>
      </c>
      <c r="F19" s="9" t="n">
        <f aca="false">+EXP(-(($E19-F$5)^2/(2*alpha^2)))</f>
        <v>1</v>
      </c>
      <c r="G19" s="9" t="n">
        <f aca="false">+EXP(-(($E19-G$5)^2/(2*alpha^2)))</f>
        <v>0.923116346386636</v>
      </c>
      <c r="H19" s="9" t="n">
        <f aca="false">+EXP(-(($E19-H$5)^2/(2*alpha^2)))</f>
        <v>6.25215037748202E-005</v>
      </c>
      <c r="I19" s="9" t="n">
        <f aca="false">+EXP(-(($E19-I$5)^2/(2*alpha^2)))</f>
        <v>1.52299797447126E-008</v>
      </c>
      <c r="J19" s="9" t="n">
        <f aca="false">+EXP(-(($E19-J$5)^2/(2*alpha^2)))</f>
        <v>2.50622188714527E-015</v>
      </c>
      <c r="K19" s="10"/>
      <c r="L19" s="11" t="n">
        <f aca="false">SUMPRODUCT(F19:J19,F$7:J$7)/SUM(F19:J19)</f>
        <v>22.9826245719888</v>
      </c>
      <c r="M19" s="12" t="n">
        <f aca="false">+F6</f>
        <v>23</v>
      </c>
      <c r="N19" s="2" t="n">
        <f aca="false">+(L19-F6)^2</f>
        <v>0.000301905498571875</v>
      </c>
    </row>
    <row r="20" customFormat="false" ht="12.1" hidden="false" customHeight="false" outlineLevel="0" collapsed="false">
      <c r="E20" s="8" t="n">
        <f aca="false">E19+dx</f>
        <v>1.1</v>
      </c>
      <c r="F20" s="9" t="n">
        <f aca="false">+EXP(-(($E20-F$5)^2/(2*alpha^2)))</f>
        <v>0.980198673306755</v>
      </c>
      <c r="G20" s="9" t="n">
        <f aca="false">+EXP(-(($E20-G$5)^2/(2*alpha^2)))</f>
        <v>0.980198673306755</v>
      </c>
      <c r="H20" s="9" t="n">
        <f aca="false">+EXP(-(($E20-H$5)^2/(2*alpha^2)))</f>
        <v>0.000147748360232033</v>
      </c>
      <c r="I20" s="9" t="n">
        <f aca="false">+EXP(-(($E20-I$5)^2/(2*alpha^2)))</f>
        <v>4.95640531917248E-008</v>
      </c>
      <c r="J20" s="9" t="n">
        <f aca="false">+EXP(-(($E20-J$5)^2/(2*alpha^2)))</f>
        <v>1.26641655490942E-014</v>
      </c>
      <c r="K20" s="10"/>
      <c r="L20" s="11" t="n">
        <f aca="false">SUMPRODUCT(F20:J20,F$7:J$7)/SUM(F20:J20)</f>
        <v>20.003404865735</v>
      </c>
      <c r="M20" s="13"/>
    </row>
    <row r="21" customFormat="false" ht="12.1" hidden="false" customHeight="false" outlineLevel="0" collapsed="false">
      <c r="E21" s="8" t="n">
        <f aca="false">E20+dx</f>
        <v>1.2</v>
      </c>
      <c r="F21" s="9" t="n">
        <f aca="false">+EXP(-(($E21-F$5)^2/(2*alpha^2)))</f>
        <v>0.923116346386636</v>
      </c>
      <c r="G21" s="9" t="n">
        <f aca="false">+EXP(-(($E21-G$5)^2/(2*alpha^2)))</f>
        <v>1</v>
      </c>
      <c r="H21" s="9" t="n">
        <f aca="false">+EXP(-(($E21-H$5)^2/(2*alpha^2)))</f>
        <v>0.000335462627902512</v>
      </c>
      <c r="I21" s="9" t="n">
        <f aca="false">+EXP(-(($E21-I$5)^2/(2*alpha^2)))</f>
        <v>1.5497531357029E-007</v>
      </c>
      <c r="J21" s="9" t="n">
        <f aca="false">+EXP(-(($E21-J$5)^2/(2*alpha^2)))</f>
        <v>6.14839641270482E-014</v>
      </c>
      <c r="K21" s="10"/>
      <c r="L21" s="11" t="n">
        <f aca="false">SUMPRODUCT(F21:J21,F$7:J$7)/SUM(F21:J21)</f>
        <v>17.0238033130748</v>
      </c>
      <c r="M21" s="12" t="n">
        <f aca="false">+G6</f>
        <v>17</v>
      </c>
      <c r="N21" s="2" t="n">
        <f aca="false">(L21-G6)^2</f>
        <v>0.000566597713336643</v>
      </c>
    </row>
    <row r="22" customFormat="false" ht="12.1" hidden="false" customHeight="false" outlineLevel="0" collapsed="false">
      <c r="E22" s="8" t="n">
        <f aca="false">E21+dx</f>
        <v>1.3</v>
      </c>
      <c r="F22" s="9" t="n">
        <f aca="false">+EXP(-(($E22-F$5)^2/(2*alpha^2)))</f>
        <v>0.835270211411272</v>
      </c>
      <c r="G22" s="9" t="n">
        <f aca="false">+EXP(-(($E22-G$5)^2/(2*alpha^2)))</f>
        <v>0.980198673306755</v>
      </c>
      <c r="H22" s="9" t="n">
        <f aca="false">+EXP(-(($E22-H$5)^2/(2*alpha^2)))</f>
        <v>0.000731802418880472</v>
      </c>
      <c r="I22" s="9" t="n">
        <f aca="false">+EXP(-(($E22-I$5)^2/(2*alpha^2)))</f>
        <v>4.65571571578308E-007</v>
      </c>
      <c r="J22" s="9" t="n">
        <f aca="false">+EXP(-(($E22-J$5)^2/(2*alpha^2)))</f>
        <v>2.8679750088881E-013</v>
      </c>
      <c r="K22" s="10"/>
      <c r="L22" s="11" t="n">
        <f aca="false">SUMPRODUCT(F22:J22,F$7:J$7)/SUM(F22:J22)</f>
        <v>14.0532131765129</v>
      </c>
      <c r="M22" s="13"/>
    </row>
    <row r="23" customFormat="false" ht="12.1" hidden="false" customHeight="false" outlineLevel="0" collapsed="false">
      <c r="E23" s="8" t="n">
        <f aca="false">E22+dx</f>
        <v>1.4</v>
      </c>
      <c r="F23" s="9" t="n">
        <f aca="false">+EXP(-(($E23-F$5)^2/(2*alpha^2)))</f>
        <v>0.726149037073691</v>
      </c>
      <c r="G23" s="9" t="n">
        <f aca="false">+EXP(-(($E23-G$5)^2/(2*alpha^2)))</f>
        <v>0.923116346386636</v>
      </c>
      <c r="H23" s="9" t="n">
        <f aca="false">+EXP(-(($E23-H$5)^2/(2*alpha^2)))</f>
        <v>0.00153381067932446</v>
      </c>
      <c r="I23" s="9" t="n">
        <f aca="false">+EXP(-(($E23-I$5)^2/(2*alpha^2)))</f>
        <v>1.34381227763153E-006</v>
      </c>
      <c r="J23" s="9" t="n">
        <f aca="false">+EXP(-(($E23-J$5)^2/(2*alpha^2)))</f>
        <v>1.28533722513366E-012</v>
      </c>
      <c r="K23" s="10"/>
      <c r="L23" s="11" t="n">
        <f aca="false">SUMPRODUCT(F23:J23,F$7:J$7)/SUM(F23:J23)</f>
        <v>11.1012532071762</v>
      </c>
      <c r="M23" s="13"/>
    </row>
    <row r="24" customFormat="false" ht="12.1" hidden="false" customHeight="false" outlineLevel="0" collapsed="false">
      <c r="E24" s="8" t="n">
        <f aca="false">E23+dx</f>
        <v>1.5</v>
      </c>
      <c r="F24" s="9" t="n">
        <f aca="false">+EXP(-(($E24-F$5)^2/(2*alpha^2)))</f>
        <v>0.606530659712633</v>
      </c>
      <c r="G24" s="9" t="n">
        <f aca="false">+EXP(-(($E24-G$5)^2/(2*alpha^2)))</f>
        <v>0.835270211411272</v>
      </c>
      <c r="H24" s="9" t="n">
        <f aca="false">+EXP(-(($E24-H$5)^2/(2*alpha^2)))</f>
        <v>0.00308871540823677</v>
      </c>
      <c r="I24" s="9" t="n">
        <f aca="false">+EXP(-(($E24-I$5)^2/(2*alpha^2)))</f>
        <v>3.72665317207867E-006</v>
      </c>
      <c r="J24" s="9" t="n">
        <f aca="false">+EXP(-(($E24-J$5)^2/(2*alpha^2)))</f>
        <v>5.53461007170105E-012</v>
      </c>
      <c r="K24" s="10"/>
      <c r="L24" s="11" t="n">
        <f aca="false">SUMPRODUCT(F24:J24,F$7:J$7)/SUM(F24:J24)</f>
        <v>8.1787188880818</v>
      </c>
      <c r="M24" s="13"/>
    </row>
    <row r="25" customFormat="false" ht="12.1" hidden="false" customHeight="false" outlineLevel="0" collapsed="false">
      <c r="E25" s="8" t="n">
        <f aca="false">E24+dx</f>
        <v>1.6</v>
      </c>
      <c r="F25" s="9" t="n">
        <f aca="false">+EXP(-(($E25-F$5)^2/(2*alpha^2)))</f>
        <v>0.486752255959971</v>
      </c>
      <c r="G25" s="9" t="n">
        <f aca="false">+EXP(-(($E25-G$5)^2/(2*alpha^2)))</f>
        <v>0.72614903707369</v>
      </c>
      <c r="H25" s="9" t="n">
        <f aca="false">+EXP(-(($E25-H$5)^2/(2*alpha^2)))</f>
        <v>0.00597602289500595</v>
      </c>
      <c r="I25" s="9" t="n">
        <f aca="false">+EXP(-(($E25-I$5)^2/(2*alpha^2)))</f>
        <v>9.92950430585113E-006</v>
      </c>
      <c r="J25" s="9" t="n">
        <f aca="false">+EXP(-(($E25-J$5)^2/(2*alpha^2)))</f>
        <v>2.28973484564558E-011</v>
      </c>
      <c r="K25" s="10"/>
      <c r="L25" s="11" t="n">
        <f aca="false">SUMPRODUCT(F25:J25,F$7:J$7)/SUM(F25:J25)</f>
        <v>5.30066707234414</v>
      </c>
      <c r="M25" s="13"/>
    </row>
    <row r="26" customFormat="false" ht="12.1" hidden="false" customHeight="false" outlineLevel="0" collapsed="false">
      <c r="E26" s="8" t="n">
        <f aca="false">E25+dx</f>
        <v>1.7</v>
      </c>
      <c r="F26" s="9" t="n">
        <f aca="false">+EXP(-(($E26-F$5)^2/(2*alpha^2)))</f>
        <v>0.375311098851399</v>
      </c>
      <c r="G26" s="9" t="n">
        <f aca="false">+EXP(-(($E26-G$5)^2/(2*alpha^2)))</f>
        <v>0.606530659712633</v>
      </c>
      <c r="H26" s="9" t="n">
        <f aca="false">+EXP(-(($E26-H$5)^2/(2*alpha^2)))</f>
        <v>0.0111089965382423</v>
      </c>
      <c r="I26" s="9" t="n">
        <f aca="false">+EXP(-(($E26-I$5)^2/(2*alpha^2)))</f>
        <v>2.54193465161993E-005</v>
      </c>
      <c r="J26" s="9" t="n">
        <f aca="false">+EXP(-(($E26-J$5)^2/(2*alpha^2)))</f>
        <v>9.101470764488E-011</v>
      </c>
      <c r="K26" s="10"/>
      <c r="L26" s="11" t="n">
        <f aca="false">SUMPRODUCT(F26:J26,F$7:J$7)/SUM(F26:J26)</f>
        <v>2.4951402474924</v>
      </c>
      <c r="M26" s="13"/>
    </row>
    <row r="27" customFormat="false" ht="12.1" hidden="false" customHeight="false" outlineLevel="0" collapsed="false">
      <c r="E27" s="8" t="n">
        <f aca="false">E26+dx</f>
        <v>1.8</v>
      </c>
      <c r="F27" s="9" t="n">
        <f aca="false">+EXP(-(($E27-F$5)^2/(2*alpha^2)))</f>
        <v>0.278037300453194</v>
      </c>
      <c r="G27" s="9" t="n">
        <f aca="false">+EXP(-(($E27-G$5)^2/(2*alpha^2)))</f>
        <v>0.486752255959971</v>
      </c>
      <c r="H27" s="9" t="n">
        <f aca="false">+EXP(-(($E27-H$5)^2/(2*alpha^2)))</f>
        <v>0.0198410947443703</v>
      </c>
      <c r="I27" s="9" t="n">
        <f aca="false">+EXP(-(($E27-I$5)^2/(2*alpha^2)))</f>
        <v>6.25215037748206E-005</v>
      </c>
      <c r="J27" s="9" t="n">
        <f aca="false">+EXP(-(($E27-J$5)^2/(2*alpha^2)))</f>
        <v>3.47589128123997E-010</v>
      </c>
      <c r="K27" s="10"/>
      <c r="L27" s="11" t="n">
        <f aca="false">SUMPRODUCT(F27:J27,F$7:J$7)/SUM(F27:J27)</f>
        <v>-0.174345681051891</v>
      </c>
      <c r="M27" s="13"/>
    </row>
    <row r="28" customFormat="false" ht="12.1" hidden="false" customHeight="false" outlineLevel="0" collapsed="false">
      <c r="E28" s="8" t="n">
        <f aca="false">E27+dx</f>
        <v>1.9</v>
      </c>
      <c r="F28" s="9" t="n">
        <f aca="false">+EXP(-(($E28-F$5)^2/(2*alpha^2)))</f>
        <v>0.197898699083614</v>
      </c>
      <c r="G28" s="9" t="n">
        <f aca="false">+EXP(-(($E28-G$5)^2/(2*alpha^2)))</f>
        <v>0.375311098851399</v>
      </c>
      <c r="H28" s="9" t="n">
        <f aca="false">+EXP(-(($E28-H$5)^2/(2*alpha^2)))</f>
        <v>0.0340474547345994</v>
      </c>
      <c r="I28" s="9" t="n">
        <f aca="false">+EXP(-(($E28-I$5)^2/(2*alpha^2)))</f>
        <v>0.000147748360232034</v>
      </c>
      <c r="J28" s="9" t="n">
        <f aca="false">+EXP(-(($E28-J$5)^2/(2*alpha^2)))</f>
        <v>1.27540762952606E-009</v>
      </c>
      <c r="K28" s="10"/>
      <c r="L28" s="11" t="n">
        <f aca="false">SUMPRODUCT(F28:J28,F$7:J$7)/SUM(F28:J28)</f>
        <v>-2.55746852897092</v>
      </c>
      <c r="M28" s="13"/>
    </row>
    <row r="29" customFormat="false" ht="12.1" hidden="false" customHeight="false" outlineLevel="0" collapsed="false">
      <c r="E29" s="8" t="n">
        <f aca="false">E28+dx</f>
        <v>2</v>
      </c>
      <c r="F29" s="9" t="n">
        <f aca="false">+EXP(-(($E29-F$5)^2/(2*alpha^2)))</f>
        <v>0.135335283236612</v>
      </c>
      <c r="G29" s="9" t="n">
        <f aca="false">+EXP(-(($E29-G$5)^2/(2*alpha^2)))</f>
        <v>0.278037300453194</v>
      </c>
      <c r="H29" s="9" t="n">
        <f aca="false">+EXP(-(($E29-H$5)^2/(2*alpha^2)))</f>
        <v>0.0561347628341338</v>
      </c>
      <c r="I29" s="9" t="n">
        <f aca="false">+EXP(-(($E29-I$5)^2/(2*alpha^2)))</f>
        <v>0.000335462627902513</v>
      </c>
      <c r="J29" s="9" t="n">
        <f aca="false">+EXP(-(($E29-J$5)^2/(2*alpha^2)))</f>
        <v>4.4963494622809E-009</v>
      </c>
      <c r="K29" s="10"/>
      <c r="L29" s="11" t="n">
        <f aca="false">SUMPRODUCT(F29:J29,F$7:J$7)/SUM(F29:J29)</f>
        <v>-4.32664595246293</v>
      </c>
      <c r="M29" s="13"/>
    </row>
    <row r="30" customFormat="false" ht="12.1" hidden="false" customHeight="false" outlineLevel="0" collapsed="false">
      <c r="E30" s="8" t="n">
        <f aca="false">E29+dx</f>
        <v>2.1</v>
      </c>
      <c r="F30" s="9" t="n">
        <f aca="false">+EXP(-(($E30-F$5)^2/(2*alpha^2)))</f>
        <v>0.0889216174593862</v>
      </c>
      <c r="G30" s="9" t="n">
        <f aca="false">+EXP(-(($E30-G$5)^2/(2*alpha^2)))</f>
        <v>0.197898699083614</v>
      </c>
      <c r="H30" s="9" t="n">
        <f aca="false">+EXP(-(($E30-H$5)^2/(2*alpha^2)))</f>
        <v>0.0889216174593865</v>
      </c>
      <c r="I30" s="9" t="n">
        <f aca="false">+EXP(-(($E30-I$5)^2/(2*alpha^2)))</f>
        <v>0.000731802418880475</v>
      </c>
      <c r="J30" s="9" t="n">
        <f aca="false">+EXP(-(($E30-J$5)^2/(2*alpha^2)))</f>
        <v>1.52299797447128E-008</v>
      </c>
      <c r="K30" s="10"/>
      <c r="L30" s="11" t="n">
        <f aca="false">SUMPRODUCT(F30:J30,F$7:J$7)/SUM(F30:J30)</f>
        <v>-4.91898107116744</v>
      </c>
      <c r="M30" s="13"/>
    </row>
    <row r="31" customFormat="false" ht="12.1" hidden="false" customHeight="false" outlineLevel="0" collapsed="false">
      <c r="E31" s="8" t="n">
        <f aca="false">E30+dx</f>
        <v>2.2</v>
      </c>
      <c r="F31" s="9" t="n">
        <f aca="false">+EXP(-(($E31-F$5)^2/(2*alpha^2)))</f>
        <v>0.0561347628341336</v>
      </c>
      <c r="G31" s="9" t="n">
        <f aca="false">+EXP(-(($E31-G$5)^2/(2*alpha^2)))</f>
        <v>0.135335283236612</v>
      </c>
      <c r="H31" s="9" t="n">
        <f aca="false">+EXP(-(($E31-H$5)^2/(2*alpha^2)))</f>
        <v>0.135335283236613</v>
      </c>
      <c r="I31" s="9" t="n">
        <f aca="false">+EXP(-(($E31-I$5)^2/(2*alpha^2)))</f>
        <v>0.00153381067932447</v>
      </c>
      <c r="J31" s="9" t="n">
        <f aca="false">+EXP(-(($E31-J$5)^2/(2*alpha^2)))</f>
        <v>4.95640531917255E-008</v>
      </c>
      <c r="K31" s="10"/>
      <c r="L31" s="11" t="n">
        <f aca="false">SUMPRODUCT(F31:J31,F$7:J$7)/SUM(F31:J31)</f>
        <v>-3.80535143452974</v>
      </c>
      <c r="M31" s="13"/>
    </row>
    <row r="32" customFormat="false" ht="12.1" hidden="false" customHeight="false" outlineLevel="0" collapsed="false">
      <c r="E32" s="8" t="n">
        <f aca="false">E31+dx</f>
        <v>2.3</v>
      </c>
      <c r="F32" s="9" t="n">
        <f aca="false">+EXP(-(($E32-F$5)^2/(2*alpha^2)))</f>
        <v>0.0340474547345992</v>
      </c>
      <c r="G32" s="9" t="n">
        <f aca="false">+EXP(-(($E32-G$5)^2/(2*alpha^2)))</f>
        <v>0.088921617459386</v>
      </c>
      <c r="H32" s="9" t="n">
        <f aca="false">+EXP(-(($E32-H$5)^2/(2*alpha^2)))</f>
        <v>0.197898699083615</v>
      </c>
      <c r="I32" s="9" t="n">
        <f aca="false">+EXP(-(($E32-I$5)^2/(2*alpha^2)))</f>
        <v>0.00308871540823679</v>
      </c>
      <c r="J32" s="9" t="n">
        <f aca="false">+EXP(-(($E32-J$5)^2/(2*alpha^2)))</f>
        <v>1.54975313570292E-007</v>
      </c>
      <c r="K32" s="10"/>
      <c r="L32" s="11" t="n">
        <f aca="false">SUMPRODUCT(F32:J32,F$7:J$7)/SUM(F32:J32)</f>
        <v>-1.22899440918041</v>
      </c>
      <c r="M32" s="13"/>
    </row>
    <row r="33" customFormat="false" ht="12.1" hidden="false" customHeight="false" outlineLevel="0" collapsed="false">
      <c r="E33" s="8" t="n">
        <f aca="false">E32+dx</f>
        <v>2.4</v>
      </c>
      <c r="F33" s="9" t="n">
        <f aca="false">+EXP(-(($E33-F$5)^2/(2*alpha^2)))</f>
        <v>0.0198410947443702</v>
      </c>
      <c r="G33" s="9" t="n">
        <f aca="false">+EXP(-(($E33-G$5)^2/(2*alpha^2)))</f>
        <v>0.0561347628341335</v>
      </c>
      <c r="H33" s="9" t="n">
        <f aca="false">+EXP(-(($E33-H$5)^2/(2*alpha^2)))</f>
        <v>0.278037300453195</v>
      </c>
      <c r="I33" s="9" t="n">
        <f aca="false">+EXP(-(($E33-I$5)^2/(2*alpha^2)))</f>
        <v>0.00597602289500597</v>
      </c>
      <c r="J33" s="9" t="n">
        <f aca="false">+EXP(-(($E33-J$5)^2/(2*alpha^2)))</f>
        <v>4.65571571578314E-007</v>
      </c>
      <c r="K33" s="10"/>
      <c r="L33" s="11" t="n">
        <f aca="false">SUMPRODUCT(F33:J33,F$7:J$7)/SUM(F33:J33)</f>
        <v>1.67070897503069</v>
      </c>
      <c r="M33" s="13"/>
    </row>
    <row r="34" customFormat="false" ht="12.1" hidden="false" customHeight="false" outlineLevel="0" collapsed="false">
      <c r="E34" s="8" t="n">
        <f aca="false">E33+dx</f>
        <v>2.5</v>
      </c>
      <c r="F34" s="9" t="n">
        <f aca="false">+EXP(-(($E34-F$5)^2/(2*alpha^2)))</f>
        <v>0.0111089965382422</v>
      </c>
      <c r="G34" s="9" t="n">
        <f aca="false">+EXP(-(($E34-G$5)^2/(2*alpha^2)))</f>
        <v>0.0340474547345992</v>
      </c>
      <c r="H34" s="9" t="n">
        <f aca="false">+EXP(-(($E34-H$5)^2/(2*alpha^2)))</f>
        <v>0.3753110988514</v>
      </c>
      <c r="I34" s="9" t="n">
        <f aca="false">+EXP(-(($E34-I$5)^2/(2*alpha^2)))</f>
        <v>0.0111089965382424</v>
      </c>
      <c r="J34" s="9" t="n">
        <f aca="false">+EXP(-(($E34-J$5)^2/(2*alpha^2)))</f>
        <v>1.34381227763154E-006</v>
      </c>
      <c r="K34" s="10"/>
      <c r="L34" s="11" t="n">
        <f aca="false">SUMPRODUCT(F34:J34,F$7:J$7)/SUM(F34:J34)</f>
        <v>3.96380324191456</v>
      </c>
      <c r="M34" s="13"/>
    </row>
    <row r="35" customFormat="false" ht="12.1" hidden="false" customHeight="false" outlineLevel="0" collapsed="false">
      <c r="E35" s="8" t="n">
        <f aca="false">E34+dx</f>
        <v>2.6</v>
      </c>
      <c r="F35" s="9" t="n">
        <f aca="false">+EXP(-(($E35-F$5)^2/(2*alpha^2)))</f>
        <v>0.00597602289500591</v>
      </c>
      <c r="G35" s="9" t="n">
        <f aca="false">+EXP(-(($E35-G$5)^2/(2*alpha^2)))</f>
        <v>0.0198410947443702</v>
      </c>
      <c r="H35" s="9" t="n">
        <f aca="false">+EXP(-(($E35-H$5)^2/(2*alpha^2)))</f>
        <v>0.486752255959973</v>
      </c>
      <c r="I35" s="9" t="n">
        <f aca="false">+EXP(-(($E35-I$5)^2/(2*alpha^2)))</f>
        <v>0.0198410947443704</v>
      </c>
      <c r="J35" s="9" t="n">
        <f aca="false">+EXP(-(($E35-J$5)^2/(2*alpha^2)))</f>
        <v>3.72665317207872E-006</v>
      </c>
      <c r="K35" s="10"/>
      <c r="L35" s="11" t="n">
        <f aca="false">SUMPRODUCT(F35:J35,F$7:J$7)/SUM(F35:J35)</f>
        <v>5.51510830961178</v>
      </c>
      <c r="M35" s="13"/>
    </row>
    <row r="36" customFormat="false" ht="12.1" hidden="false" customHeight="false" outlineLevel="0" collapsed="false">
      <c r="E36" s="8" t="n">
        <f aca="false">E35+dx</f>
        <v>2.7</v>
      </c>
      <c r="F36" s="9" t="n">
        <f aca="false">+EXP(-(($E36-F$5)^2/(2*alpha^2)))</f>
        <v>0.00308871540823675</v>
      </c>
      <c r="G36" s="9" t="n">
        <f aca="false">+EXP(-(($E36-G$5)^2/(2*alpha^2)))</f>
        <v>0.0111089965382422</v>
      </c>
      <c r="H36" s="9" t="n">
        <f aca="false">+EXP(-(($E36-H$5)^2/(2*alpha^2)))</f>
        <v>0.606530659712635</v>
      </c>
      <c r="I36" s="9" t="n">
        <f aca="false">+EXP(-(($E36-I$5)^2/(2*alpha^2)))</f>
        <v>0.0340474547345995</v>
      </c>
      <c r="J36" s="9" t="n">
        <f aca="false">+EXP(-(($E36-J$5)^2/(2*alpha^2)))</f>
        <v>9.92950430585121E-006</v>
      </c>
      <c r="K36" s="10"/>
      <c r="L36" s="11" t="n">
        <f aca="false">SUMPRODUCT(F36:J36,F$7:J$7)/SUM(F36:J36)</f>
        <v>6.58816063111372</v>
      </c>
      <c r="M36" s="13"/>
    </row>
    <row r="37" customFormat="false" ht="12.1" hidden="false" customHeight="false" outlineLevel="0" collapsed="false">
      <c r="E37" s="8" t="n">
        <f aca="false">E36+dx</f>
        <v>2.8</v>
      </c>
      <c r="F37" s="9" t="n">
        <f aca="false">+EXP(-(($E37-F$5)^2/(2*alpha^2)))</f>
        <v>0.00153381067932445</v>
      </c>
      <c r="G37" s="9" t="n">
        <f aca="false">+EXP(-(($E37-G$5)^2/(2*alpha^2)))</f>
        <v>0.0059760228950059</v>
      </c>
      <c r="H37" s="9" t="n">
        <f aca="false">+EXP(-(($E37-H$5)^2/(2*alpha^2)))</f>
        <v>0.726149037073692</v>
      </c>
      <c r="I37" s="9" t="n">
        <f aca="false">+EXP(-(($E37-I$5)^2/(2*alpha^2)))</f>
        <v>0.056134762834134</v>
      </c>
      <c r="J37" s="9" t="n">
        <f aca="false">+EXP(-(($E37-J$5)^2/(2*alpha^2)))</f>
        <v>2.54193465161996E-005</v>
      </c>
      <c r="K37" s="10"/>
      <c r="L37" s="11" t="n">
        <f aca="false">SUMPRODUCT(F37:J37,F$7:J$7)/SUM(F37:J37)</f>
        <v>7.46342606978693</v>
      </c>
      <c r="M37" s="13"/>
    </row>
    <row r="38" customFormat="false" ht="12.1" hidden="false" customHeight="false" outlineLevel="0" collapsed="false">
      <c r="E38" s="8" t="n">
        <f aca="false">E37+dx</f>
        <v>2.9</v>
      </c>
      <c r="F38" s="9" t="n">
        <f aca="false">+EXP(-(($E38-F$5)^2/(2*alpha^2)))</f>
        <v>0.000731802418880466</v>
      </c>
      <c r="G38" s="9" t="n">
        <f aca="false">+EXP(-(($E38-G$5)^2/(2*alpha^2)))</f>
        <v>0.00308871540823674</v>
      </c>
      <c r="H38" s="9" t="n">
        <f aca="false">+EXP(-(($E38-H$5)^2/(2*alpha^2)))</f>
        <v>0.835270211411273</v>
      </c>
      <c r="I38" s="9" t="n">
        <f aca="false">+EXP(-(($E38-I$5)^2/(2*alpha^2)))</f>
        <v>0.0889216174593868</v>
      </c>
      <c r="J38" s="9" t="n">
        <f aca="false">+EXP(-(($E38-J$5)^2/(2*alpha^2)))</f>
        <v>6.25215037748212E-005</v>
      </c>
      <c r="K38" s="10"/>
      <c r="L38" s="11" t="n">
        <f aca="false">SUMPRODUCT(F38:J38,F$7:J$7)/SUM(F38:J38)</f>
        <v>8.33734167798439</v>
      </c>
      <c r="M38" s="13"/>
    </row>
    <row r="39" customFormat="false" ht="12.1" hidden="false" customHeight="false" outlineLevel="0" collapsed="false">
      <c r="E39" s="8" t="n">
        <f aca="false">E38+dx</f>
        <v>3</v>
      </c>
      <c r="F39" s="9" t="n">
        <f aca="false">+EXP(-(($E39-F$5)^2/(2*alpha^2)))</f>
        <v>0.000335462627902508</v>
      </c>
      <c r="G39" s="9" t="n">
        <f aca="false">+EXP(-(($E39-G$5)^2/(2*alpha^2)))</f>
        <v>0.00153381067932445</v>
      </c>
      <c r="H39" s="9" t="n">
        <f aca="false">+EXP(-(($E39-H$5)^2/(2*alpha^2)))</f>
        <v>0.923116346386637</v>
      </c>
      <c r="I39" s="9" t="n">
        <f aca="false">+EXP(-(($E39-I$5)^2/(2*alpha^2)))</f>
        <v>0.135335283236613</v>
      </c>
      <c r="J39" s="9" t="n">
        <f aca="false">+EXP(-(($E39-J$5)^2/(2*alpha^2)))</f>
        <v>0.000147748360232036</v>
      </c>
      <c r="K39" s="10"/>
      <c r="L39" s="11" t="n">
        <f aca="false">SUMPRODUCT(F39:J39,F$7:J$7)/SUM(F39:J39)</f>
        <v>9.33597703768943</v>
      </c>
      <c r="M39" s="13"/>
    </row>
    <row r="40" customFormat="false" ht="12.1" hidden="false" customHeight="false" outlineLevel="0" collapsed="false">
      <c r="E40" s="8" t="n">
        <f aca="false">E39+dx</f>
        <v>3.1</v>
      </c>
      <c r="F40" s="9" t="n">
        <f aca="false">+EXP(-(($E40-F$5)^2/(2*alpha^2)))</f>
        <v>0.000147748360232032</v>
      </c>
      <c r="G40" s="9" t="n">
        <f aca="false">+EXP(-(($E40-G$5)^2/(2*alpha^2)))</f>
        <v>0.000731802418880464</v>
      </c>
      <c r="H40" s="9" t="n">
        <f aca="false">+EXP(-(($E40-H$5)^2/(2*alpha^2)))</f>
        <v>0.980198673306756</v>
      </c>
      <c r="I40" s="9" t="n">
        <f aca="false">+EXP(-(($E40-I$5)^2/(2*alpha^2)))</f>
        <v>0.197898699083616</v>
      </c>
      <c r="J40" s="9" t="n">
        <f aca="false">+EXP(-(($E40-J$5)^2/(2*alpha^2)))</f>
        <v>0.000335462627902517</v>
      </c>
      <c r="K40" s="10"/>
      <c r="L40" s="11" t="n">
        <f aca="false">SUMPRODUCT(F40:J40,F$7:J$7)/SUM(F40:J40)</f>
        <v>10.5405167417157</v>
      </c>
      <c r="M40" s="13"/>
    </row>
    <row r="41" customFormat="false" ht="12.1" hidden="false" customHeight="false" outlineLevel="0" collapsed="false">
      <c r="E41" s="8" t="n">
        <f aca="false">E40+dx</f>
        <v>3.2</v>
      </c>
      <c r="F41" s="9" t="n">
        <f aca="false">+EXP(-(($E41-F$5)^2/(2*alpha^2)))</f>
        <v>6.25215037748194E-005</v>
      </c>
      <c r="G41" s="9" t="n">
        <f aca="false">+EXP(-(($E41-G$5)^2/(2*alpha^2)))</f>
        <v>0.000335462627902507</v>
      </c>
      <c r="H41" s="9" t="n">
        <f aca="false">+EXP(-(($E41-H$5)^2/(2*alpha^2)))</f>
        <v>1</v>
      </c>
      <c r="I41" s="9" t="n">
        <f aca="false">+EXP(-(($E41-I$5)^2/(2*alpha^2)))</f>
        <v>0.278037300453195</v>
      </c>
      <c r="J41" s="9" t="n">
        <f aca="false">+EXP(-(($E41-J$5)^2/(2*alpha^2)))</f>
        <v>0.000731802418880483</v>
      </c>
      <c r="K41" s="10"/>
      <c r="L41" s="11" t="n">
        <f aca="false">SUMPRODUCT(F41:J41,F$7:J$7)/SUM(F41:J41)</f>
        <v>11.9999889553039</v>
      </c>
      <c r="M41" s="13" t="n">
        <f aca="false">+H6</f>
        <v>12</v>
      </c>
      <c r="N41" s="14" t="n">
        <f aca="false">+(L41-H6)^2</f>
        <v>1.21985311076239E-010</v>
      </c>
    </row>
    <row r="42" customFormat="false" ht="12.1" hidden="false" customHeight="false" outlineLevel="0" collapsed="false">
      <c r="E42" s="8" t="n">
        <f aca="false">E41+dx</f>
        <v>3.3</v>
      </c>
      <c r="F42" s="9" t="n">
        <f aca="false">+EXP(-(($E42-F$5)^2/(2*alpha^2)))</f>
        <v>2.54193465161989E-005</v>
      </c>
      <c r="G42" s="9" t="n">
        <f aca="false">+EXP(-(($E42-G$5)^2/(2*alpha^2)))</f>
        <v>0.000147748360232032</v>
      </c>
      <c r="H42" s="9" t="n">
        <f aca="false">+EXP(-(($E42-H$5)^2/(2*alpha^2)))</f>
        <v>0.980198673306755</v>
      </c>
      <c r="I42" s="9" t="n">
        <f aca="false">+EXP(-(($E42-I$5)^2/(2*alpha^2)))</f>
        <v>0.375311098851401</v>
      </c>
      <c r="J42" s="9" t="n">
        <f aca="false">+EXP(-(($E42-J$5)^2/(2*alpha^2)))</f>
        <v>0.00153381067932449</v>
      </c>
      <c r="K42" s="10"/>
      <c r="L42" s="11" t="n">
        <f aca="false">SUMPRODUCT(F42:J42,F$7:J$7)/SUM(F42:J42)</f>
        <v>13.731784370176</v>
      </c>
      <c r="M42" s="13"/>
    </row>
    <row r="43" customFormat="false" ht="12.1" hidden="false" customHeight="false" outlineLevel="0" collapsed="false">
      <c r="E43" s="8" t="n">
        <f aca="false">E42+dx</f>
        <v>3.4</v>
      </c>
      <c r="F43" s="9" t="n">
        <f aca="false">+EXP(-(($E43-F$5)^2/(2*alpha^2)))</f>
        <v>9.92950430585092E-006</v>
      </c>
      <c r="G43" s="9" t="n">
        <f aca="false">+EXP(-(($E43-G$5)^2/(2*alpha^2)))</f>
        <v>6.25215037748191E-005</v>
      </c>
      <c r="H43" s="9" t="n">
        <f aca="false">+EXP(-(($E43-H$5)^2/(2*alpha^2)))</f>
        <v>0.923116346386635</v>
      </c>
      <c r="I43" s="9" t="n">
        <f aca="false">+EXP(-(($E43-I$5)^2/(2*alpha^2)))</f>
        <v>0.486752255959974</v>
      </c>
      <c r="J43" s="9" t="n">
        <f aca="false">+EXP(-(($E43-J$5)^2/(2*alpha^2)))</f>
        <v>0.00308871540823681</v>
      </c>
      <c r="K43" s="10"/>
      <c r="L43" s="11" t="n">
        <f aca="false">SUMPRODUCT(F43:J43,F$7:J$7)/SUM(F43:J43)</f>
        <v>15.7156220736923</v>
      </c>
      <c r="M43" s="13"/>
    </row>
    <row r="44" customFormat="false" ht="12.1" hidden="false" customHeight="false" outlineLevel="0" collapsed="false">
      <c r="E44" s="8" t="n">
        <f aca="false">E43+dx</f>
        <v>3.5</v>
      </c>
      <c r="F44" s="9" t="n">
        <f aca="false">+EXP(-(($E44-F$5)^2/(2*alpha^2)))</f>
        <v>3.7266531720786E-006</v>
      </c>
      <c r="G44" s="9" t="n">
        <f aca="false">+EXP(-(($E44-G$5)^2/(2*alpha^2)))</f>
        <v>2.54193465161989E-005</v>
      </c>
      <c r="H44" s="9" t="n">
        <f aca="false">+EXP(-(($E44-H$5)^2/(2*alpha^2)))</f>
        <v>0.83527021141127</v>
      </c>
      <c r="I44" s="9" t="n">
        <f aca="false">+EXP(-(($E44-I$5)^2/(2*alpha^2)))</f>
        <v>0.606530659712636</v>
      </c>
      <c r="J44" s="9" t="n">
        <f aca="false">+EXP(-(($E44-J$5)^2/(2*alpha^2)))</f>
        <v>0.00597602289500602</v>
      </c>
      <c r="K44" s="10"/>
      <c r="L44" s="11" t="n">
        <f aca="false">SUMPRODUCT(F44:J44,F$7:J$7)/SUM(F44:J44)</f>
        <v>17.8876552693869</v>
      </c>
      <c r="M44" s="13"/>
    </row>
    <row r="45" customFormat="false" ht="12.1" hidden="false" customHeight="false" outlineLevel="0" collapsed="false">
      <c r="E45" s="8" t="n">
        <f aca="false">E44+dx</f>
        <v>3.6</v>
      </c>
      <c r="F45" s="9" t="n">
        <f aca="false">+EXP(-(($E45-F$5)^2/(2*alpha^2)))</f>
        <v>1.3438122776315E-006</v>
      </c>
      <c r="G45" s="9" t="n">
        <f aca="false">+EXP(-(($E45-G$5)^2/(2*alpha^2)))</f>
        <v>9.92950430585087E-006</v>
      </c>
      <c r="H45" s="9" t="n">
        <f aca="false">+EXP(-(($E45-H$5)^2/(2*alpha^2)))</f>
        <v>0.726149037073689</v>
      </c>
      <c r="I45" s="9" t="n">
        <f aca="false">+EXP(-(($E45-I$5)^2/(2*alpha^2)))</f>
        <v>0.726149037073693</v>
      </c>
      <c r="J45" s="9" t="n">
        <f aca="false">+EXP(-(($E45-J$5)^2/(2*alpha^2)))</f>
        <v>0.0111089965382425</v>
      </c>
      <c r="K45" s="10"/>
      <c r="L45" s="11" t="n">
        <f aca="false">SUMPRODUCT(F45:J45,F$7:J$7)/SUM(F45:J45)</f>
        <v>20.140909161851</v>
      </c>
      <c r="M45" s="13"/>
    </row>
    <row r="46" customFormat="false" ht="12.1" hidden="false" customHeight="false" outlineLevel="0" collapsed="false">
      <c r="E46" s="8" t="n">
        <f aca="false">E45+dx</f>
        <v>3.7</v>
      </c>
      <c r="F46" s="9" t="n">
        <f aca="false">+EXP(-(($E46-F$5)^2/(2*alpha^2)))</f>
        <v>4.65571571578299E-007</v>
      </c>
      <c r="G46" s="9" t="n">
        <f aca="false">+EXP(-(($E46-G$5)^2/(2*alpha^2)))</f>
        <v>3.7266531720786E-006</v>
      </c>
      <c r="H46" s="9" t="n">
        <f aca="false">+EXP(-(($E46-H$5)^2/(2*alpha^2)))</f>
        <v>0.606530659712631</v>
      </c>
      <c r="I46" s="9" t="n">
        <f aca="false">+EXP(-(($E46-I$5)^2/(2*alpha^2)))</f>
        <v>0.835270211411274</v>
      </c>
      <c r="J46" s="9" t="n">
        <f aca="false">+EXP(-(($E46-J$5)^2/(2*alpha^2)))</f>
        <v>0.0198410947443705</v>
      </c>
      <c r="K46" s="10"/>
      <c r="L46" s="11" t="n">
        <f aca="false">SUMPRODUCT(F46:J46,F$7:J$7)/SUM(F46:J46)</f>
        <v>22.3350612060276</v>
      </c>
      <c r="M46" s="13"/>
    </row>
    <row r="47" customFormat="false" ht="12.1" hidden="false" customHeight="false" outlineLevel="0" collapsed="false">
      <c r="E47" s="8" t="n">
        <f aca="false">E46+dx</f>
        <v>3.8</v>
      </c>
      <c r="F47" s="9" t="n">
        <f aca="false">+EXP(-(($E47-F$5)^2/(2*alpha^2)))</f>
        <v>1.54975313570286E-007</v>
      </c>
      <c r="G47" s="9" t="n">
        <f aca="false">+EXP(-(($E47-G$5)^2/(2*alpha^2)))</f>
        <v>1.34381227763149E-006</v>
      </c>
      <c r="H47" s="9" t="n">
        <f aca="false">+EXP(-(($E47-H$5)^2/(2*alpha^2)))</f>
        <v>0.48675225595997</v>
      </c>
      <c r="I47" s="9" t="n">
        <f aca="false">+EXP(-(($E47-I$5)^2/(2*alpha^2)))</f>
        <v>0.923116346386637</v>
      </c>
      <c r="J47" s="9" t="n">
        <f aca="false">+EXP(-(($E47-J$5)^2/(2*alpha^2)))</f>
        <v>0.0340474547345998</v>
      </c>
      <c r="K47" s="10"/>
      <c r="L47" s="11" t="n">
        <f aca="false">SUMPRODUCT(F47:J47,F$7:J$7)/SUM(F47:J47)</f>
        <v>24.313013356956</v>
      </c>
      <c r="M47" s="13"/>
    </row>
    <row r="48" customFormat="false" ht="12.1" hidden="false" customHeight="false" outlineLevel="0" collapsed="false">
      <c r="E48" s="8" t="n">
        <f aca="false">E47+dx</f>
        <v>3.9</v>
      </c>
      <c r="F48" s="9" t="n">
        <f aca="false">+EXP(-(($E48-F$5)^2/(2*alpha^2)))</f>
        <v>4.95640531917237E-008</v>
      </c>
      <c r="G48" s="9" t="n">
        <f aca="false">+EXP(-(($E48-G$5)^2/(2*alpha^2)))</f>
        <v>4.65571571578299E-007</v>
      </c>
      <c r="H48" s="9" t="n">
        <f aca="false">+EXP(-(($E48-H$5)^2/(2*alpha^2)))</f>
        <v>0.375311098851397</v>
      </c>
      <c r="I48" s="9" t="n">
        <f aca="false">+EXP(-(($E48-I$5)^2/(2*alpha^2)))</f>
        <v>0.980198673306756</v>
      </c>
      <c r="J48" s="9" t="n">
        <f aca="false">+EXP(-(($E48-J$5)^2/(2*alpha^2)))</f>
        <v>0.0561347628341344</v>
      </c>
      <c r="K48" s="10"/>
      <c r="L48" s="11" t="n">
        <f aca="false">SUMPRODUCT(F48:J48,F$7:J$7)/SUM(F48:J48)</f>
        <v>25.9172692432129</v>
      </c>
      <c r="M48" s="13"/>
    </row>
    <row r="49" customFormat="false" ht="12.1" hidden="false" customHeight="false" outlineLevel="0" collapsed="false">
      <c r="E49" s="8" t="n">
        <f aca="false">E48+dx</f>
        <v>4</v>
      </c>
      <c r="F49" s="9" t="n">
        <f aca="false">+EXP(-(($E49-F$5)^2/(2*alpha^2)))</f>
        <v>1.52299797447123E-008</v>
      </c>
      <c r="G49" s="9" t="n">
        <f aca="false">+EXP(-(($E49-G$5)^2/(2*alpha^2)))</f>
        <v>1.54975313570287E-007</v>
      </c>
      <c r="H49" s="9" t="n">
        <f aca="false">+EXP(-(($E49-H$5)^2/(2*alpha^2)))</f>
        <v>0.278037300453193</v>
      </c>
      <c r="I49" s="9" t="n">
        <f aca="false">+EXP(-(($E49-I$5)^2/(2*alpha^2)))</f>
        <v>1</v>
      </c>
      <c r="J49" s="9" t="n">
        <f aca="false">+EXP(-(($E49-J$5)^2/(2*alpha^2)))</f>
        <v>0.0889216174593872</v>
      </c>
      <c r="K49" s="10"/>
      <c r="L49" s="11" t="n">
        <f aca="false">SUMPRODUCT(F49:J49,F$7:J$7)/SUM(F49:J49)</f>
        <v>27.0000014316187</v>
      </c>
      <c r="M49" s="13" t="n">
        <f aca="false">+I6</f>
        <v>27</v>
      </c>
      <c r="N49" s="14" t="n">
        <f aca="false">+(L49-I6)^2</f>
        <v>2.04953209973777E-012</v>
      </c>
    </row>
    <row r="50" customFormat="false" ht="12.1" hidden="false" customHeight="false" outlineLevel="0" collapsed="false">
      <c r="E50" s="8" t="n">
        <f aca="false">E49+dx</f>
        <v>4.1</v>
      </c>
      <c r="F50" s="9" t="n">
        <f aca="false">+EXP(-(($E50-F$5)^2/(2*alpha^2)))</f>
        <v>4.49634946228079E-009</v>
      </c>
      <c r="G50" s="9" t="n">
        <f aca="false">+EXP(-(($E50-G$5)^2/(2*alpha^2)))</f>
        <v>4.95640531917243E-008</v>
      </c>
      <c r="H50" s="9" t="n">
        <f aca="false">+EXP(-(($E50-H$5)^2/(2*alpha^2)))</f>
        <v>0.197898699083614</v>
      </c>
      <c r="I50" s="9" t="n">
        <f aca="false">+EXP(-(($E50-I$5)^2/(2*alpha^2)))</f>
        <v>0.980198673306755</v>
      </c>
      <c r="J50" s="9" t="n">
        <f aca="false">+EXP(-(($E50-J$5)^2/(2*alpha^2)))</f>
        <v>0.135335283236614</v>
      </c>
      <c r="K50" s="10"/>
      <c r="L50" s="11" t="n">
        <f aca="false">SUMPRODUCT(F50:J50,F$7:J$7)/SUM(F50:J50)</f>
        <v>27.4274824521051</v>
      </c>
      <c r="M50" s="13"/>
    </row>
    <row r="51" customFormat="false" ht="12.1" hidden="false" customHeight="false" outlineLevel="0" collapsed="false">
      <c r="E51" s="8" t="n">
        <f aca="false">E50+dx</f>
        <v>4.2</v>
      </c>
      <c r="F51" s="9" t="n">
        <f aca="false">+EXP(-(($E51-F$5)^2/(2*alpha^2)))</f>
        <v>1.27540762952603E-009</v>
      </c>
      <c r="G51" s="9" t="n">
        <f aca="false">+EXP(-(($E51-G$5)^2/(2*alpha^2)))</f>
        <v>1.52299797447125E-008</v>
      </c>
      <c r="H51" s="9" t="n">
        <f aca="false">+EXP(-(($E51-H$5)^2/(2*alpha^2)))</f>
        <v>0.135335283236612</v>
      </c>
      <c r="I51" s="9" t="n">
        <f aca="false">+EXP(-(($E51-I$5)^2/(2*alpha^2)))</f>
        <v>0.923116346386635</v>
      </c>
      <c r="J51" s="9" t="n">
        <f aca="false">+EXP(-(($E51-J$5)^2/(2*alpha^2)))</f>
        <v>0.197898699083616</v>
      </c>
      <c r="K51" s="10"/>
      <c r="L51" s="11" t="n">
        <f aca="false">SUMPRODUCT(F51:J51,F$7:J$7)/SUM(F51:J51)</f>
        <v>27.0882137900083</v>
      </c>
      <c r="M51" s="13"/>
    </row>
    <row r="52" customFormat="false" ht="12.1" hidden="false" customHeight="false" outlineLevel="0" collapsed="false">
      <c r="E52" s="8" t="n">
        <f aca="false">E51+dx</f>
        <v>4.3</v>
      </c>
      <c r="F52" s="9" t="n">
        <f aca="false">+EXP(-(($E52-F$5)^2/(2*alpha^2)))</f>
        <v>3.4758912812399E-010</v>
      </c>
      <c r="G52" s="9" t="n">
        <f aca="false">+EXP(-(($E52-G$5)^2/(2*alpha^2)))</f>
        <v>4.49634946228084E-009</v>
      </c>
      <c r="H52" s="9" t="n">
        <f aca="false">+EXP(-(($E52-H$5)^2/(2*alpha^2)))</f>
        <v>0.0889216174593862</v>
      </c>
      <c r="I52" s="9" t="n">
        <f aca="false">+EXP(-(($E52-I$5)^2/(2*alpha^2)))</f>
        <v>0.835270211411271</v>
      </c>
      <c r="J52" s="9" t="n">
        <f aca="false">+EXP(-(($E52-J$5)^2/(2*alpha^2)))</f>
        <v>0.278037300453195</v>
      </c>
      <c r="K52" s="10"/>
      <c r="L52" s="11" t="n">
        <f aca="false">SUMPRODUCT(F52:J52,F$7:J$7)/SUM(F52:J52)</f>
        <v>25.9178706170088</v>
      </c>
      <c r="M52" s="13"/>
    </row>
    <row r="53" customFormat="false" ht="12.1" hidden="false" customHeight="false" outlineLevel="0" collapsed="false">
      <c r="E53" s="8" t="n">
        <f aca="false">E52+dx</f>
        <v>4.4</v>
      </c>
      <c r="F53" s="9" t="n">
        <f aca="false">+EXP(-(($E53-F$5)^2/(2*alpha^2)))</f>
        <v>9.1014707644879E-011</v>
      </c>
      <c r="G53" s="9" t="n">
        <f aca="false">+EXP(-(($E53-G$5)^2/(2*alpha^2)))</f>
        <v>1.27540762952604E-009</v>
      </c>
      <c r="H53" s="9" t="n">
        <f aca="false">+EXP(-(($E53-H$5)^2/(2*alpha^2)))</f>
        <v>0.0561347628341337</v>
      </c>
      <c r="I53" s="9" t="n">
        <f aca="false">+EXP(-(($E53-I$5)^2/(2*alpha^2)))</f>
        <v>0.72614903707369</v>
      </c>
      <c r="J53" s="9" t="n">
        <f aca="false">+EXP(-(($E53-J$5)^2/(2*alpha^2)))</f>
        <v>0.3753110988514</v>
      </c>
      <c r="K53" s="10"/>
      <c r="L53" s="11" t="n">
        <f aca="false">SUMPRODUCT(F53:J53,F$7:J$7)/SUM(F53:J53)</f>
        <v>23.9450498317336</v>
      </c>
      <c r="M53" s="13"/>
    </row>
    <row r="54" customFormat="false" ht="12.1" hidden="false" customHeight="false" outlineLevel="0" collapsed="false">
      <c r="E54" s="8" t="n">
        <f aca="false">E53+dx</f>
        <v>4.5</v>
      </c>
      <c r="F54" s="9" t="n">
        <f aca="false">+EXP(-(($E54-F$5)^2/(2*alpha^2)))</f>
        <v>2.28973484564555E-011</v>
      </c>
      <c r="G54" s="9" t="n">
        <f aca="false">+EXP(-(($E54-G$5)^2/(2*alpha^2)))</f>
        <v>3.47589128123993E-010</v>
      </c>
      <c r="H54" s="9" t="n">
        <f aca="false">+EXP(-(($E54-H$5)^2/(2*alpha^2)))</f>
        <v>0.0340474547345994</v>
      </c>
      <c r="I54" s="9" t="n">
        <f aca="false">+EXP(-(($E54-I$5)^2/(2*alpha^2)))</f>
        <v>0.606530659712633</v>
      </c>
      <c r="J54" s="9" t="n">
        <f aca="false">+EXP(-(($E54-J$5)^2/(2*alpha^2)))</f>
        <v>0.486752255959972</v>
      </c>
      <c r="K54" s="10"/>
      <c r="L54" s="11" t="n">
        <f aca="false">SUMPRODUCT(F54:J54,F$7:J$7)/SUM(F54:J54)</f>
        <v>21.3360335321766</v>
      </c>
      <c r="M54" s="13"/>
    </row>
    <row r="55" customFormat="false" ht="12.1" hidden="false" customHeight="false" outlineLevel="0" collapsed="false">
      <c r="E55" s="8" t="n">
        <f aca="false">E54+dx</f>
        <v>4.6</v>
      </c>
      <c r="F55" s="9" t="n">
        <f aca="false">+EXP(-(($E55-F$5)^2/(2*alpha^2)))</f>
        <v>5.53461007170105E-012</v>
      </c>
      <c r="G55" s="9" t="n">
        <f aca="false">+EXP(-(($E55-G$5)^2/(2*alpha^2)))</f>
        <v>9.101470764488E-011</v>
      </c>
      <c r="H55" s="9" t="n">
        <f aca="false">+EXP(-(($E55-H$5)^2/(2*alpha^2)))</f>
        <v>0.0198410947443703</v>
      </c>
      <c r="I55" s="9" t="n">
        <f aca="false">+EXP(-(($E55-I$5)^2/(2*alpha^2)))</f>
        <v>0.486752255959972</v>
      </c>
      <c r="J55" s="9" t="n">
        <f aca="false">+EXP(-(($E55-J$5)^2/(2*alpha^2)))</f>
        <v>0.606530659712633</v>
      </c>
      <c r="K55" s="10"/>
      <c r="L55" s="11" t="n">
        <f aca="false">SUMPRODUCT(F55:J55,F$7:J$7)/SUM(F55:J55)</f>
        <v>18.392211765614</v>
      </c>
      <c r="M55" s="13"/>
    </row>
    <row r="56" customFormat="false" ht="12.1" hidden="false" customHeight="false" outlineLevel="0" collapsed="false">
      <c r="E56" s="8" t="n">
        <f aca="false">E55+dx</f>
        <v>4.7</v>
      </c>
      <c r="F56" s="9" t="n">
        <f aca="false">+EXP(-(($E56-F$5)^2/(2*alpha^2)))</f>
        <v>1.28533722513366E-012</v>
      </c>
      <c r="G56" s="9" t="n">
        <f aca="false">+EXP(-(($E56-G$5)^2/(2*alpha^2)))</f>
        <v>2.28973484564558E-011</v>
      </c>
      <c r="H56" s="9" t="n">
        <f aca="false">+EXP(-(($E56-H$5)^2/(2*alpha^2)))</f>
        <v>0.0111089965382424</v>
      </c>
      <c r="I56" s="9" t="n">
        <f aca="false">+EXP(-(($E56-I$5)^2/(2*alpha^2)))</f>
        <v>0.3753110988514</v>
      </c>
      <c r="J56" s="9" t="n">
        <f aca="false">+EXP(-(($E56-J$5)^2/(2*alpha^2)))</f>
        <v>0.72614903707369</v>
      </c>
      <c r="K56" s="10"/>
      <c r="L56" s="11" t="n">
        <f aca="false">SUMPRODUCT(F56:J56,F$7:J$7)/SUM(F56:J56)</f>
        <v>15.4717781390202</v>
      </c>
      <c r="M56" s="13"/>
    </row>
    <row r="57" customFormat="false" ht="12.1" hidden="false" customHeight="false" outlineLevel="0" collapsed="false">
      <c r="E57" s="8" t="n">
        <f aca="false">E56+dx</f>
        <v>4.8</v>
      </c>
      <c r="F57" s="9" t="n">
        <f aca="false">+EXP(-(($E57-F$5)^2/(2*alpha^2)))</f>
        <v>2.86797500888814E-013</v>
      </c>
      <c r="G57" s="9" t="n">
        <f aca="false">+EXP(-(($E57-G$5)^2/(2*alpha^2)))</f>
        <v>5.53461007170113E-012</v>
      </c>
      <c r="H57" s="9" t="n">
        <f aca="false">+EXP(-(($E57-H$5)^2/(2*alpha^2)))</f>
        <v>0.00597602289500599</v>
      </c>
      <c r="I57" s="9" t="n">
        <f aca="false">+EXP(-(($E57-I$5)^2/(2*alpha^2)))</f>
        <v>0.278037300453195</v>
      </c>
      <c r="J57" s="9" t="n">
        <f aca="false">+EXP(-(($E57-J$5)^2/(2*alpha^2)))</f>
        <v>0.835270211411271</v>
      </c>
      <c r="K57" s="10"/>
      <c r="L57" s="11" t="n">
        <f aca="false">SUMPRODUCT(F57:J57,F$7:J$7)/SUM(F57:J57)</f>
        <v>12.8733836450717</v>
      </c>
      <c r="M57" s="13"/>
    </row>
    <row r="58" customFormat="false" ht="12.1" hidden="false" customHeight="false" outlineLevel="0" collapsed="false">
      <c r="E58" s="8" t="n">
        <f aca="false">E57+dx</f>
        <v>4.9</v>
      </c>
      <c r="F58" s="9" t="n">
        <f aca="false">+EXP(-(($E58-F$5)^2/(2*alpha^2)))</f>
        <v>6.14839641270491E-014</v>
      </c>
      <c r="G58" s="9" t="n">
        <f aca="false">+EXP(-(($E58-G$5)^2/(2*alpha^2)))</f>
        <v>1.28533722513368E-012</v>
      </c>
      <c r="H58" s="9" t="n">
        <f aca="false">+EXP(-(($E58-H$5)^2/(2*alpha^2)))</f>
        <v>0.0030887154082368</v>
      </c>
      <c r="I58" s="9" t="n">
        <f aca="false">+EXP(-(($E58-I$5)^2/(2*alpha^2)))</f>
        <v>0.197898699083616</v>
      </c>
      <c r="J58" s="9" t="n">
        <f aca="false">+EXP(-(($E58-J$5)^2/(2*alpha^2)))</f>
        <v>0.923116346386635</v>
      </c>
      <c r="K58" s="10"/>
      <c r="L58" s="11" t="n">
        <f aca="false">SUMPRODUCT(F58:J58,F$7:J$7)/SUM(F58:J58)</f>
        <v>10.7593357202407</v>
      </c>
      <c r="M58" s="13"/>
    </row>
    <row r="59" customFormat="false" ht="12.1" hidden="false" customHeight="false" outlineLevel="0" collapsed="false">
      <c r="E59" s="8" t="n">
        <f aca="false">E58+dx</f>
        <v>5</v>
      </c>
      <c r="F59" s="9" t="n">
        <f aca="false">+EXP(-(($E59-F$5)^2/(2*alpha^2)))</f>
        <v>1.26641655490945E-014</v>
      </c>
      <c r="G59" s="9" t="n">
        <f aca="false">+EXP(-(($E59-G$5)^2/(2*alpha^2)))</f>
        <v>2.86797500888818E-013</v>
      </c>
      <c r="H59" s="9" t="n">
        <f aca="false">+EXP(-(($E59-H$5)^2/(2*alpha^2)))</f>
        <v>0.00153381067932449</v>
      </c>
      <c r="I59" s="9" t="n">
        <f aca="false">+EXP(-(($E59-I$5)^2/(2*alpha^2)))</f>
        <v>0.135335283236614</v>
      </c>
      <c r="J59" s="9" t="n">
        <f aca="false">+EXP(-(($E59-J$5)^2/(2*alpha^2)))</f>
        <v>0.980198673306755</v>
      </c>
      <c r="K59" s="10"/>
      <c r="L59" s="11" t="n">
        <f aca="false">SUMPRODUCT(F59:J59,F$7:J$7)/SUM(F59:J59)</f>
        <v>9.15540596248528</v>
      </c>
      <c r="M59" s="13"/>
    </row>
    <row r="60" customFormat="false" ht="12.1" hidden="false" customHeight="false" outlineLevel="0" collapsed="false">
      <c r="E60" s="8" t="n">
        <f aca="false">E59+dx</f>
        <v>5.1</v>
      </c>
      <c r="F60" s="9" t="n">
        <f aca="false">+EXP(-(($E60-F$5)^2/(2*alpha^2)))</f>
        <v>2.50622188714536E-015</v>
      </c>
      <c r="G60" s="9" t="n">
        <f aca="false">+EXP(-(($E60-G$5)^2/(2*alpha^2)))</f>
        <v>6.148396412705E-014</v>
      </c>
      <c r="H60" s="9" t="n">
        <f aca="false">+EXP(-(($E60-H$5)^2/(2*alpha^2)))</f>
        <v>0.000731802418880485</v>
      </c>
      <c r="I60" s="9" t="n">
        <f aca="false">+EXP(-(($E60-I$5)^2/(2*alpha^2)))</f>
        <v>0.0889216174593872</v>
      </c>
      <c r="J60" s="9" t="n">
        <f aca="false">+EXP(-(($E60-J$5)^2/(2*alpha^2)))</f>
        <v>1</v>
      </c>
      <c r="K60" s="10"/>
      <c r="L60" s="11" t="n">
        <f aca="false">SUMPRODUCT(F60:J60,F$7:J$7)/SUM(F60:J60)</f>
        <v>7.99999953279518</v>
      </c>
      <c r="M60" s="13" t="n">
        <f aca="false">+J6</f>
        <v>8</v>
      </c>
      <c r="N60" s="14" t="n">
        <f aca="false">+(L60-J6)^2</f>
        <v>2.18280344400207E-013</v>
      </c>
    </row>
    <row r="61" customFormat="false" ht="12.1" hidden="false" customHeight="false" outlineLevel="0" collapsed="false">
      <c r="E61" s="8" t="n">
        <f aca="false">E60+dx</f>
        <v>5.2</v>
      </c>
      <c r="F61" s="9" t="n">
        <f aca="false">+EXP(-(($E61-F$5)^2/(2*alpha^2)))</f>
        <v>4.76530473529929E-016</v>
      </c>
      <c r="G61" s="9" t="n">
        <f aca="false">+EXP(-(($E61-G$5)^2/(2*alpha^2)))</f>
        <v>1.26641655490947E-014</v>
      </c>
      <c r="H61" s="9" t="n">
        <f aca="false">+EXP(-(($E61-H$5)^2/(2*alpha^2)))</f>
        <v>0.000335462627902519</v>
      </c>
      <c r="I61" s="9" t="n">
        <f aca="false">+EXP(-(($E61-I$5)^2/(2*alpha^2)))</f>
        <v>0.0561347628341344</v>
      </c>
      <c r="J61" s="9" t="n">
        <f aca="false">+EXP(-(($E61-J$5)^2/(2*alpha^2)))</f>
        <v>0.980198673306756</v>
      </c>
      <c r="K61" s="10"/>
      <c r="L61" s="11" t="n">
        <f aca="false">SUMPRODUCT(F61:J61,F$7:J$7)/SUM(F61:J61)</f>
        <v>7.19784206252643</v>
      </c>
      <c r="M61" s="13"/>
    </row>
    <row r="62" customFormat="false" ht="12.1" hidden="false" customHeight="false" outlineLevel="0" collapsed="false">
      <c r="E62" s="8" t="n">
        <f aca="false">E61+dx</f>
        <v>5.3</v>
      </c>
      <c r="F62" s="9" t="n">
        <f aca="false">+EXP(-(($E62-F$5)^2/(2*alpha^2)))</f>
        <v>8.70542662229662E-017</v>
      </c>
      <c r="G62" s="9" t="n">
        <f aca="false">+EXP(-(($E62-G$5)^2/(2*alpha^2)))</f>
        <v>2.5062218871454E-015</v>
      </c>
      <c r="H62" s="9" t="n">
        <f aca="false">+EXP(-(($E62-H$5)^2/(2*alpha^2)))</f>
        <v>0.000147748360232037</v>
      </c>
      <c r="I62" s="9" t="n">
        <f aca="false">+EXP(-(($E62-I$5)^2/(2*alpha^2)))</f>
        <v>0.0340474547345998</v>
      </c>
      <c r="J62" s="9" t="n">
        <f aca="false">+EXP(-(($E62-J$5)^2/(2*alpha^2)))</f>
        <v>0.923116346386638</v>
      </c>
      <c r="K62" s="10"/>
      <c r="L62" s="11" t="n">
        <f aca="false">SUMPRODUCT(F62:J62,F$7:J$7)/SUM(F62:J62)</f>
        <v>6.65491391463693</v>
      </c>
      <c r="M62" s="13"/>
    </row>
    <row r="63" customFormat="false" ht="12.1" hidden="false" customHeight="false" outlineLevel="0" collapsed="false">
      <c r="E63" s="8" t="n">
        <f aca="false">E62+dx</f>
        <v>5.4</v>
      </c>
      <c r="F63" s="9" t="n">
        <f aca="false">+EXP(-(($E63-F$5)^2/(2*alpha^2)))</f>
        <v>1.52797996828739E-017</v>
      </c>
      <c r="G63" s="9" t="n">
        <f aca="false">+EXP(-(($E63-G$5)^2/(2*alpha^2)))</f>
        <v>4.76530473529936E-016</v>
      </c>
      <c r="H63" s="9" t="n">
        <f aca="false">+EXP(-(($E63-H$5)^2/(2*alpha^2)))</f>
        <v>6.25215037748221E-005</v>
      </c>
      <c r="I63" s="9" t="n">
        <f aca="false">+EXP(-(($E63-I$5)^2/(2*alpha^2)))</f>
        <v>0.0198410947443706</v>
      </c>
      <c r="J63" s="9" t="n">
        <f aca="false">+EXP(-(($E63-J$5)^2/(2*alpha^2)))</f>
        <v>0.835270211411275</v>
      </c>
      <c r="K63" s="10"/>
      <c r="L63" s="11" t="n">
        <f aca="false">SUMPRODUCT(F63:J63,F$7:J$7)/SUM(F63:J63)</f>
        <v>6.29368013724968</v>
      </c>
      <c r="M63" s="13"/>
    </row>
    <row r="64" customFormat="false" ht="12.1" hidden="false" customHeight="false" outlineLevel="0" collapsed="false">
      <c r="E64" s="8" t="n">
        <f aca="false">E63+dx</f>
        <v>5.5</v>
      </c>
      <c r="F64" s="9" t="n">
        <f aca="false">+EXP(-(($E64-F$5)^2/(2*alpha^2)))</f>
        <v>2.57675710915515E-018</v>
      </c>
      <c r="G64" s="9" t="n">
        <f aca="false">+EXP(-(($E64-G$5)^2/(2*alpha^2)))</f>
        <v>8.70542662229681E-017</v>
      </c>
      <c r="H64" s="9" t="n">
        <f aca="false">+EXP(-(($E64-H$5)^2/(2*alpha^2)))</f>
        <v>2.54193465162001E-005</v>
      </c>
      <c r="I64" s="9" t="n">
        <f aca="false">+EXP(-(($E64-I$5)^2/(2*alpha^2)))</f>
        <v>0.0111089965382425</v>
      </c>
      <c r="J64" s="9" t="n">
        <f aca="false">+EXP(-(($E64-J$5)^2/(2*alpha^2)))</f>
        <v>0.726149037073695</v>
      </c>
      <c r="K64" s="10"/>
      <c r="L64" s="11" t="n">
        <f aca="false">SUMPRODUCT(F64:J64,F$7:J$7)/SUM(F64:J64)</f>
        <v>6.05604881773995</v>
      </c>
      <c r="M64" s="13"/>
    </row>
    <row r="65" customFormat="false" ht="12.1" hidden="false" customHeight="false" outlineLevel="0" collapsed="false">
      <c r="E65" s="8" t="n">
        <f aca="false">E64+dx</f>
        <v>5.6</v>
      </c>
      <c r="F65" s="9" t="n">
        <f aca="false">+EXP(-(($E65-F$5)^2/(2*alpha^2)))</f>
        <v>4.17501005585081E-019</v>
      </c>
      <c r="G65" s="9" t="n">
        <f aca="false">+EXP(-(($E65-G$5)^2/(2*alpha^2)))</f>
        <v>1.52797996828741E-017</v>
      </c>
      <c r="H65" s="9" t="n">
        <f aca="false">+EXP(-(($E65-H$5)^2/(2*alpha^2)))</f>
        <v>9.92950430585147E-006</v>
      </c>
      <c r="I65" s="9" t="n">
        <f aca="false">+EXP(-(($E65-I$5)^2/(2*alpha^2)))</f>
        <v>0.00597602289500609</v>
      </c>
      <c r="J65" s="9" t="n">
        <f aca="false">+EXP(-(($E65-J$5)^2/(2*alpha^2)))</f>
        <v>0.606530659712638</v>
      </c>
      <c r="K65" s="10"/>
      <c r="L65" s="11" t="n">
        <f aca="false">SUMPRODUCT(F65:J65,F$7:J$7)/SUM(F65:J65)</f>
        <v>5.90088736213234</v>
      </c>
      <c r="M65" s="13"/>
    </row>
    <row r="66" customFormat="false" ht="12.1" hidden="false" customHeight="false" outlineLevel="0" collapsed="false">
      <c r="E66" s="8" t="n">
        <f aca="false">E65+dx</f>
        <v>5.7</v>
      </c>
      <c r="F66" s="9" t="n">
        <f aca="false">+EXP(-(($E66-F$5)^2/(2*alpha^2)))</f>
        <v>6.4993479720714E-020</v>
      </c>
      <c r="G66" s="9" t="n">
        <f aca="false">+EXP(-(($E66-G$5)^2/(2*alpha^2)))</f>
        <v>2.57675710915518E-018</v>
      </c>
      <c r="H66" s="9" t="n">
        <f aca="false">+EXP(-(($E66-H$5)^2/(2*alpha^2)))</f>
        <v>3.72665317207884E-006</v>
      </c>
      <c r="I66" s="9" t="n">
        <f aca="false">+EXP(-(($E66-I$5)^2/(2*alpha^2)))</f>
        <v>0.00308871540823686</v>
      </c>
      <c r="J66" s="9" t="n">
        <f aca="false">+EXP(-(($E66-J$5)^2/(2*alpha^2)))</f>
        <v>0.486752255959976</v>
      </c>
      <c r="K66" s="10"/>
      <c r="L66" s="11" t="n">
        <f aca="false">SUMPRODUCT(F66:J66,F$7:J$7)/SUM(F66:J66)</f>
        <v>5.80006525999032</v>
      </c>
      <c r="M66" s="13"/>
    </row>
    <row r="67" customFormat="false" ht="12.1" hidden="false" customHeight="false" outlineLevel="0" collapsed="false">
      <c r="E67" s="8" t="n">
        <f aca="false">E66+dx</f>
        <v>5.8</v>
      </c>
      <c r="F67" s="9" t="n">
        <f aca="false">+EXP(-(($E67-F$5)^2/(2*alpha^2)))</f>
        <v>9.72098502030161E-021</v>
      </c>
      <c r="G67" s="9" t="n">
        <f aca="false">+EXP(-(($E67-G$5)^2/(2*alpha^2)))</f>
        <v>4.17501005585087E-019</v>
      </c>
      <c r="H67" s="9" t="n">
        <f aca="false">+EXP(-(($E67-H$5)^2/(2*alpha^2)))</f>
        <v>1.34381227763159E-006</v>
      </c>
      <c r="I67" s="9" t="n">
        <f aca="false">+EXP(-(($E67-I$5)^2/(2*alpha^2)))</f>
        <v>0.00153381067932451</v>
      </c>
      <c r="J67" s="9" t="n">
        <f aca="false">+EXP(-(($E67-J$5)^2/(2*alpha^2)))</f>
        <v>0.375311098851404</v>
      </c>
      <c r="K67" s="10"/>
      <c r="L67" s="11" t="n">
        <f aca="false">SUMPRODUCT(F67:J67,F$7:J$7)/SUM(F67:J67)</f>
        <v>5.73475825329004</v>
      </c>
    </row>
    <row r="68" customFormat="false" ht="12.1" hidden="false" customHeight="false" outlineLevel="0" collapsed="false">
      <c r="E68" s="8" t="n">
        <f aca="false">E67+dx</f>
        <v>5.9</v>
      </c>
      <c r="F68" s="9" t="n">
        <f aca="false">+EXP(-(($E68-F$5)^2/(2*alpha^2)))</f>
        <v>1.39694394314724E-021</v>
      </c>
      <c r="G68" s="9" t="n">
        <f aca="false">+EXP(-(($E68-G$5)^2/(2*alpha^2)))</f>
        <v>6.49934797207154E-020</v>
      </c>
      <c r="H68" s="9" t="n">
        <f aca="false">+EXP(-(($E68-H$5)^2/(2*alpha^2)))</f>
        <v>4.65571571578334E-007</v>
      </c>
      <c r="I68" s="9" t="n">
        <f aca="false">+EXP(-(($E68-I$5)^2/(2*alpha^2)))</f>
        <v>0.0007318024188805</v>
      </c>
      <c r="J68" s="9" t="n">
        <f aca="false">+EXP(-(($E68-J$5)^2/(2*alpha^2)))</f>
        <v>0.278037300453198</v>
      </c>
      <c r="K68" s="10"/>
      <c r="L68" s="11" t="n">
        <f aca="false">SUMPRODUCT(F68:J68,F$7:J$7)/SUM(F68:J68)</f>
        <v>5.69254208677611</v>
      </c>
    </row>
    <row r="69" customFormat="false" ht="12.1" hidden="false" customHeight="false" outlineLevel="0" collapsed="false">
      <c r="E69" s="8" t="n">
        <f aca="false">E68+dx</f>
        <v>6</v>
      </c>
      <c r="F69" s="9" t="n">
        <f aca="false">+EXP(-(($E69-F$5)^2/(2*alpha^2)))</f>
        <v>1.92874984796412E-022</v>
      </c>
      <c r="G69" s="9" t="n">
        <f aca="false">+EXP(-(($E69-G$5)^2/(2*alpha^2)))</f>
        <v>9.72098502030182E-021</v>
      </c>
      <c r="H69" s="9" t="n">
        <f aca="false">+EXP(-(($E69-H$5)^2/(2*alpha^2)))</f>
        <v>1.54975313570299E-007</v>
      </c>
      <c r="I69" s="9" t="n">
        <f aca="false">+EXP(-(($E69-I$5)^2/(2*alpha^2)))</f>
        <v>0.000335462627902526</v>
      </c>
      <c r="J69" s="9" t="n">
        <f aca="false">+EXP(-(($E69-J$5)^2/(2*alpha^2)))</f>
        <v>0.197898699083618</v>
      </c>
      <c r="K69" s="10"/>
      <c r="L69" s="11" t="n">
        <f aca="false">SUMPRODUCT(F69:J69,F$7:J$7)/SUM(F69:J69)</f>
        <v>5.66528833997432</v>
      </c>
    </row>
  </sheetData>
  <hyperlinks>
    <hyperlink ref="Y8" r:id="rId1" display="http://people.revoledu.com/kardi/tutorial/index.html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2007-05-19T05:13:36Z</dcterms:created>
  <dc:creator>Kardi Teknomo</dc:creator>
  <dc:description/>
  <dc:language>nl-NL</dc:language>
  <cp:lastModifiedBy>Kardi Teknomo</cp:lastModifiedBy>
  <dcterms:modified xsi:type="dcterms:W3CDTF">2007-05-19T12:05:34Z</dcterms:modified>
  <cp:revision>0</cp:revision>
  <dc:subject/>
  <dc:title>Kernel Regression</dc:title>
</cp:coreProperties>
</file>