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Ampps\www\"/>
    </mc:Choice>
  </mc:AlternateContent>
  <bookViews>
    <workbookView xWindow="0" yWindow="0" windowWidth="18930" windowHeight="7830" activeTab="1"/>
  </bookViews>
  <sheets>
    <sheet name="Hoja3" sheetId="3" r:id="rId1"/>
    <sheet name="Hoja4" sheetId="4" r:id="rId2"/>
  </sheets>
  <definedNames>
    <definedName name="DatosExternos_1" localSheetId="0" hidden="1">Hoja3!$A$1:$N$4</definedName>
  </definedNames>
  <calcPr calcId="162913"/>
  <pivotCaches>
    <pivotCache cacheId="1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4" l="1"/>
  <c r="K7" i="4"/>
  <c r="K8" i="4"/>
  <c r="L8" i="4"/>
  <c r="L6" i="4"/>
  <c r="K6" i="4"/>
  <c r="M8" i="4"/>
  <c r="M7" i="4"/>
  <c r="L15" i="4"/>
  <c r="O7" i="4"/>
  <c r="O8" i="4"/>
  <c r="O9" i="4"/>
  <c r="P6" i="4"/>
  <c r="O6" i="4"/>
  <c r="Q6" i="4" l="1"/>
  <c r="Q15" i="4" s="1"/>
  <c r="M6" i="4"/>
  <c r="K15" i="4"/>
  <c r="M15" i="4" s="1"/>
  <c r="P7" i="4"/>
  <c r="P8" i="4"/>
  <c r="P9" i="4"/>
</calcChain>
</file>

<file path=xl/connections.xml><?xml version="1.0" encoding="utf-8"?>
<connections xmlns="http://schemas.openxmlformats.org/spreadsheetml/2006/main">
  <connection id="1" keepAlive="1" name="Consulta - prueba" description="Conexión a la consulta 'prueba' en el libro." type="5" refreshedVersion="6" background="1" saveData="1">
    <dbPr connection="Provider=Microsoft.Mashup.OleDb.1;Data Source=$Workbook$;Location=prueba;Extended Properties=&quot;&quot;" command="SELECT * FROM [prueba]"/>
  </connection>
</connections>
</file>

<file path=xl/sharedStrings.xml><?xml version="1.0" encoding="utf-8"?>
<sst xmlns="http://schemas.openxmlformats.org/spreadsheetml/2006/main" count="62" uniqueCount="42">
  <si>
    <t>Column1.fecha</t>
  </si>
  <si>
    <t>Column1.hora</t>
  </si>
  <si>
    <t>Column1.usuario</t>
  </si>
  <si>
    <t>Column1.correo</t>
  </si>
  <si>
    <t>Column1.cargo</t>
  </si>
  <si>
    <t>Column1.novedad</t>
  </si>
  <si>
    <t>Column1.estrellas</t>
  </si>
  <si>
    <t>Column1.respuesta.agencia</t>
  </si>
  <si>
    <t>01.01.20201</t>
  </si>
  <si>
    <t>10:05:23</t>
  </si>
  <si>
    <t>Jefferson Miranda</t>
  </si>
  <si>
    <t>jmiranda@cbc.co</t>
  </si>
  <si>
    <t>Gerente de ventas Costa</t>
  </si>
  <si>
    <t>Todo Ok</t>
  </si>
  <si>
    <t>Ambato</t>
  </si>
  <si>
    <t>Quito</t>
  </si>
  <si>
    <t>03.01.20201</t>
  </si>
  <si>
    <t>08:05:23</t>
  </si>
  <si>
    <t>falta rutas</t>
  </si>
  <si>
    <t>Guayaquil</t>
  </si>
  <si>
    <t>(Todas)</t>
  </si>
  <si>
    <t>Etiquetas de fila</t>
  </si>
  <si>
    <t>(en blanco)</t>
  </si>
  <si>
    <t>Total general</t>
  </si>
  <si>
    <t>estrellas</t>
  </si>
  <si>
    <t>Column1.respuesta.user_route</t>
  </si>
  <si>
    <t>Column1.respuesta.user_backup</t>
  </si>
  <si>
    <t>Column1.respuesta.user_sim</t>
  </si>
  <si>
    <t>Column1.respuesta.it_route</t>
  </si>
  <si>
    <t>Column1.respuesta.it_backup</t>
  </si>
  <si>
    <t>Column1.respuesta.it_sim</t>
  </si>
  <si>
    <t>it_sim</t>
  </si>
  <si>
    <t>user_route</t>
  </si>
  <si>
    <t>it_route</t>
  </si>
  <si>
    <t>it_backup</t>
  </si>
  <si>
    <t>user_backup</t>
  </si>
  <si>
    <t>user_sim</t>
  </si>
  <si>
    <t>usuario</t>
  </si>
  <si>
    <t>It</t>
  </si>
  <si>
    <t>%</t>
  </si>
  <si>
    <t>Disponible SP</t>
  </si>
  <si>
    <t>Disponible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</si>
</sst>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quotePrefix="1"/>
    <xf numFmtId="0" fontId="0" fillId="3" borderId="0" xfId="0" applyNumberFormat="1" applyFill="1"/>
    <xf numFmtId="0" fontId="0" fillId="4" borderId="0" xfId="0" applyNumberForma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8" xfId="1" applyFont="1" applyBorder="1"/>
    <xf numFmtId="9" fontId="0" fillId="0" borderId="0" xfId="0" applyNumberFormat="1"/>
    <xf numFmtId="0" fontId="0" fillId="5" borderId="12" xfId="0" applyFill="1" applyBorder="1"/>
    <xf numFmtId="0" fontId="0" fillId="5" borderId="13" xfId="0" applyFill="1" applyBorder="1"/>
    <xf numFmtId="9" fontId="0" fillId="5" borderId="14" xfId="1" applyFont="1" applyFill="1" applyBorder="1"/>
    <xf numFmtId="9" fontId="0" fillId="5" borderId="14" xfId="0" applyNumberFormat="1" applyFill="1" applyBorder="1"/>
    <xf numFmtId="0" fontId="0" fillId="0" borderId="0" xfId="0" applyNumberFormat="1" applyFill="1"/>
    <xf numFmtId="0" fontId="2" fillId="2" borderId="3" xfId="0" applyFont="1" applyFill="1" applyBorder="1" applyAlignment="1">
      <alignment horizontal="center"/>
    </xf>
    <xf numFmtId="9" fontId="0" fillId="0" borderId="0" xfId="1" applyFont="1" applyBorder="1"/>
    <xf numFmtId="9" fontId="0" fillId="5" borderId="13" xfId="1" applyFont="1" applyFill="1" applyBorder="1"/>
  </cellXfs>
  <cellStyles count="2">
    <cellStyle name="Normal" xfId="0" builtinId="0"/>
    <cellStyle name="Porcentaje" xfId="1" builtinId="5"/>
  </cellStyles>
  <dxfs count="33"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4314.660347685189" createdVersion="6" refreshedVersion="6" minRefreshableVersion="3" recordCount="4">
  <cacheSource type="worksheet">
    <worksheetSource ref="A1:N1048576" sheet="Hoja3"/>
  </cacheSource>
  <cacheFields count="14">
    <cacheField name="Column1.fecha" numFmtId="0">
      <sharedItems containsBlank="1" count="3">
        <s v="01.01.20201"/>
        <s v="03.01.20201"/>
        <m/>
      </sharedItems>
    </cacheField>
    <cacheField name="Column1.hora" numFmtId="0">
      <sharedItems containsBlank="1"/>
    </cacheField>
    <cacheField name="Column1.usuario" numFmtId="0">
      <sharedItems containsBlank="1" count="2">
        <s v="Jefferson Miranda"/>
        <m/>
      </sharedItems>
    </cacheField>
    <cacheField name="Column1.correo" numFmtId="0">
      <sharedItems containsBlank="1"/>
    </cacheField>
    <cacheField name="Column1.cargo" numFmtId="0">
      <sharedItems containsBlank="1" count="2">
        <s v="Gerente de ventas Costa"/>
        <m/>
      </sharedItems>
    </cacheField>
    <cacheField name="Column1.novedad" numFmtId="0">
      <sharedItems containsBlank="1"/>
    </cacheField>
    <cacheField name="Column1.estrellas" numFmtId="0">
      <sharedItems containsString="0" containsBlank="1" containsNumber="1" containsInteger="1" minValue="4" maxValue="5"/>
    </cacheField>
    <cacheField name="Column1.respuesta.agencia" numFmtId="0">
      <sharedItems containsBlank="1" count="4">
        <s v="Ambato"/>
        <s v="Quito"/>
        <s v="Guayaquil"/>
        <m/>
      </sharedItems>
    </cacheField>
    <cacheField name="Column1.respuesta.user_route" numFmtId="0">
      <sharedItems containsString="0" containsBlank="1" containsNumber="1" containsInteger="1" minValue="30" maxValue="58"/>
    </cacheField>
    <cacheField name="Column1.respuesta.user_backup" numFmtId="0">
      <sharedItems containsString="0" containsBlank="1" containsNumber="1" containsInteger="1" minValue="2" maxValue="6"/>
    </cacheField>
    <cacheField name="Column1.respuesta.user_sim" numFmtId="0">
      <sharedItems containsString="0" containsBlank="1" containsNumber="1" containsInteger="1" minValue="30" maxValue="60"/>
    </cacheField>
    <cacheField name="Column1.respuesta.it_route" numFmtId="0">
      <sharedItems containsString="0" containsBlank="1" containsNumber="1" containsInteger="1" minValue="30" maxValue="60"/>
    </cacheField>
    <cacheField name="Column1.respuesta.it_backup" numFmtId="0">
      <sharedItems containsString="0" containsBlank="1" containsNumber="1" containsInteger="1" minValue="3" maxValue="6"/>
    </cacheField>
    <cacheField name="Column1.respuesta.it_sim" numFmtId="0">
      <sharedItems containsString="0" containsBlank="1" containsNumber="1" containsInteger="1" minValue="33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10:05:23"/>
    <x v="0"/>
    <s v="jmiranda@cbc.co"/>
    <x v="0"/>
    <s v="Todo Ok"/>
    <n v="5"/>
    <x v="0"/>
    <n v="30"/>
    <n v="2"/>
    <n v="30"/>
    <n v="30"/>
    <n v="3"/>
    <n v="33"/>
  </r>
  <r>
    <x v="0"/>
    <s v="10:05:23"/>
    <x v="0"/>
    <s v="jmiranda@cbc.co"/>
    <x v="0"/>
    <s v="Todo Ok"/>
    <n v="5"/>
    <x v="1"/>
    <n v="55"/>
    <n v="5"/>
    <n v="60"/>
    <n v="55"/>
    <n v="6"/>
    <n v="61"/>
  </r>
  <r>
    <x v="1"/>
    <s v="08:05:23"/>
    <x v="0"/>
    <s v="jmiranda@cbc.co"/>
    <x v="0"/>
    <s v="falta rutas"/>
    <n v="4"/>
    <x v="2"/>
    <n v="58"/>
    <n v="6"/>
    <n v="60"/>
    <n v="60"/>
    <n v="6"/>
    <n v="66"/>
  </r>
  <r>
    <x v="2"/>
    <m/>
    <x v="1"/>
    <m/>
    <x v="1"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5:I10" firstHeaderRow="0" firstDataRow="1" firstDataCol="1" rowPageCount="3" colPageCount="1"/>
  <pivotFields count="14">
    <pivotField axis="axisPage" showAll="0">
      <items count="4">
        <item x="0"/>
        <item x="1"/>
        <item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0" hier="-1"/>
    <pageField fld="4" hier="-1"/>
    <pageField fld="2" hier="-1"/>
  </pageFields>
  <dataFields count="7">
    <dataField name="it_route" fld="11" baseField="7" baseItem="1"/>
    <dataField name="user_route" fld="8" baseField="7" baseItem="1"/>
    <dataField name="it_backup" fld="12" baseField="7" baseItem="1"/>
    <dataField name="user_backup" fld="9" baseField="7" baseItem="1"/>
    <dataField name="it_sim" fld="13" baseField="7" baseItem="1"/>
    <dataField name="user_sim" fld="10" baseField="7" baseItem="1"/>
    <dataField name="estrellas" fld="6" baseField="7" baseItem="0"/>
  </dataFields>
  <formats count="7">
    <format dxfId="18">
      <pivotArea collapsedLevelsAreSubtotals="1" fieldPosition="0">
        <references count="2">
          <reference field="4294967294" count="1" selected="0">
            <x v="2"/>
          </reference>
          <reference field="7" count="1">
            <x v="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7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3"/>
          </reference>
          <reference field="7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7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7" count="1">
            <x v="0"/>
          </reference>
        </references>
      </pivotArea>
    </format>
    <format dxfId="0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olumn1.fecha" tableColumnId="115"/>
      <queryTableField id="2" name="Column1.hora" tableColumnId="116"/>
      <queryTableField id="3" name="Column1.usuario" tableColumnId="117"/>
      <queryTableField id="4" name="Column1.correo" tableColumnId="118"/>
      <queryTableField id="5" name="Column1.cargo" tableColumnId="119"/>
      <queryTableField id="6" name="Column1.novedad" tableColumnId="120"/>
      <queryTableField id="7" name="Column1.estrellas" tableColumnId="121"/>
      <queryTableField id="8" name="Column1.respuesta.agencia" tableColumnId="122"/>
      <queryTableField id="9" name="Column1.respuesta.user_route" tableColumnId="123"/>
      <queryTableField id="10" name="Column1.respuesta.user_backup" tableColumnId="124"/>
      <queryTableField id="11" name="Column1.respuesta.user_sim" tableColumnId="125"/>
      <queryTableField id="12" name="Column1.respuesta.it_route" tableColumnId="126"/>
      <queryTableField id="13" name="Column1.respuesta.it_backup" tableColumnId="127"/>
      <queryTableField id="14" name="Column1.respuesta.it_sim" tableColumnId="1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rueba" displayName="prueba" ref="A1:N4" tableType="queryTable" totalsRowShown="0">
  <autoFilter ref="A1:N4"/>
  <tableColumns count="14">
    <tableColumn id="115" uniqueName="115" name="Column1.fecha" queryTableFieldId="1" dataDxfId="32"/>
    <tableColumn id="116" uniqueName="116" name="Column1.hora" queryTableFieldId="2" dataDxfId="31"/>
    <tableColumn id="117" uniqueName="117" name="Column1.usuario" queryTableFieldId="3" dataDxfId="30"/>
    <tableColumn id="118" uniqueName="118" name="Column1.correo" queryTableFieldId="4" dataDxfId="29"/>
    <tableColumn id="119" uniqueName="119" name="Column1.cargo" queryTableFieldId="5" dataDxfId="28"/>
    <tableColumn id="120" uniqueName="120" name="Column1.novedad" queryTableFieldId="6" dataDxfId="27"/>
    <tableColumn id="121" uniqueName="121" name="Column1.estrellas" queryTableFieldId="7" dataDxfId="26"/>
    <tableColumn id="122" uniqueName="122" name="Column1.respuesta.agencia" queryTableFieldId="8" dataDxfId="25"/>
    <tableColumn id="123" uniqueName="123" name="Column1.respuesta.user_route" queryTableFieldId="9" dataDxfId="24"/>
    <tableColumn id="124" uniqueName="124" name="Column1.respuesta.user_backup" queryTableFieldId="10" dataDxfId="23"/>
    <tableColumn id="125" uniqueName="125" name="Column1.respuesta.user_sim" queryTableFieldId="11" dataDxfId="22"/>
    <tableColumn id="126" uniqueName="126" name="Column1.respuesta.it_route" queryTableFieldId="12" dataDxfId="21"/>
    <tableColumn id="127" uniqueName="127" name="Column1.respuesta.it_backup" queryTableFieldId="13" dataDxfId="20"/>
    <tableColumn id="128" uniqueName="128" name="Column1.respuesta.it_sim" queryTableFieldId="14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7" sqref="B7"/>
    </sheetView>
  </sheetViews>
  <sheetFormatPr baseColWidth="10" defaultRowHeight="15" x14ac:dyDescent="0.25"/>
  <cols>
    <col min="1" max="1" width="16.5703125" bestFit="1" customWidth="1"/>
    <col min="2" max="2" width="15.7109375" bestFit="1" customWidth="1"/>
    <col min="3" max="3" width="18.42578125" bestFit="1" customWidth="1"/>
    <col min="4" max="4" width="17.42578125" bestFit="1" customWidth="1"/>
    <col min="5" max="5" width="22.85546875" bestFit="1" customWidth="1"/>
    <col min="6" max="6" width="19.5703125" bestFit="1" customWidth="1"/>
    <col min="7" max="7" width="19.42578125" bestFit="1" customWidth="1"/>
    <col min="8" max="8" width="28" bestFit="1" customWidth="1"/>
    <col min="9" max="9" width="31.140625" bestFit="1" customWidth="1"/>
    <col min="10" max="10" width="32.5703125" bestFit="1" customWidth="1"/>
    <col min="11" max="11" width="29.42578125" bestFit="1" customWidth="1"/>
    <col min="12" max="12" width="28.42578125" customWidth="1"/>
    <col min="13" max="13" width="30" customWidth="1"/>
    <col min="14" max="14" width="26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5</v>
      </c>
      <c r="H2" s="1" t="s">
        <v>14</v>
      </c>
      <c r="I2" s="1">
        <v>30</v>
      </c>
      <c r="J2" s="1">
        <v>2</v>
      </c>
      <c r="K2" s="1">
        <v>30</v>
      </c>
      <c r="L2" s="1">
        <v>30</v>
      </c>
      <c r="M2" s="1">
        <v>3</v>
      </c>
      <c r="N2" s="1">
        <v>33</v>
      </c>
    </row>
    <row r="3" spans="1:14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>
        <v>5</v>
      </c>
      <c r="H3" s="1" t="s">
        <v>15</v>
      </c>
      <c r="I3" s="1">
        <v>55</v>
      </c>
      <c r="J3" s="1">
        <v>5</v>
      </c>
      <c r="K3" s="1">
        <v>60</v>
      </c>
      <c r="L3" s="1">
        <v>55</v>
      </c>
      <c r="M3" s="1">
        <v>6</v>
      </c>
      <c r="N3" s="1">
        <v>61</v>
      </c>
    </row>
    <row r="4" spans="1:14" x14ac:dyDescent="0.25">
      <c r="A4" s="1" t="s">
        <v>16</v>
      </c>
      <c r="B4" s="1" t="s">
        <v>17</v>
      </c>
      <c r="C4" s="1" t="s">
        <v>10</v>
      </c>
      <c r="D4" s="1" t="s">
        <v>11</v>
      </c>
      <c r="E4" s="1" t="s">
        <v>12</v>
      </c>
      <c r="F4" s="1" t="s">
        <v>18</v>
      </c>
      <c r="G4" s="1">
        <v>4</v>
      </c>
      <c r="H4" s="1" t="s">
        <v>19</v>
      </c>
      <c r="I4" s="1">
        <v>58</v>
      </c>
      <c r="J4" s="1">
        <v>6</v>
      </c>
      <c r="K4" s="1">
        <v>60</v>
      </c>
      <c r="L4" s="1">
        <v>60</v>
      </c>
      <c r="M4" s="1">
        <v>6</v>
      </c>
      <c r="N4" s="1">
        <v>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tabSelected="1" zoomScale="90" zoomScaleNormal="90" workbookViewId="0">
      <selection activeCell="G11" sqref="G11"/>
    </sheetView>
  </sheetViews>
  <sheetFormatPr baseColWidth="10" defaultRowHeight="15" x14ac:dyDescent="0.25"/>
  <cols>
    <col min="1" max="1" width="3.42578125" customWidth="1"/>
    <col min="2" max="2" width="17.5703125" bestFit="1" customWidth="1"/>
    <col min="3" max="3" width="10.140625" bestFit="1" customWidth="1"/>
    <col min="4" max="4" width="10.7109375" bestFit="1" customWidth="1"/>
    <col min="5" max="5" width="9.5703125" bestFit="1" customWidth="1"/>
    <col min="6" max="6" width="12.140625" bestFit="1" customWidth="1"/>
    <col min="7" max="7" width="6.42578125" bestFit="1" customWidth="1"/>
    <col min="8" max="8" width="9" bestFit="1" customWidth="1"/>
    <col min="9" max="9" width="8.5703125" customWidth="1"/>
    <col min="11" max="17" width="7.42578125" customWidth="1"/>
  </cols>
  <sheetData>
    <row r="1" spans="2:17" x14ac:dyDescent="0.25">
      <c r="B1" s="2" t="s">
        <v>0</v>
      </c>
      <c r="C1" t="s">
        <v>20</v>
      </c>
    </row>
    <row r="2" spans="2:17" x14ac:dyDescent="0.25">
      <c r="B2" s="2" t="s">
        <v>4</v>
      </c>
      <c r="C2" t="s">
        <v>20</v>
      </c>
      <c r="K2" s="5"/>
      <c r="L2" s="5"/>
      <c r="M2" s="5"/>
      <c r="N2" s="5"/>
    </row>
    <row r="3" spans="2:17" ht="15.75" thickBot="1" x14ac:dyDescent="0.3">
      <c r="B3" s="2" t="s">
        <v>2</v>
      </c>
      <c r="C3" t="s">
        <v>20</v>
      </c>
    </row>
    <row r="4" spans="2:17" x14ac:dyDescent="0.25">
      <c r="K4" s="8" t="s">
        <v>40</v>
      </c>
      <c r="L4" s="9"/>
      <c r="M4" s="10"/>
      <c r="N4" s="26"/>
      <c r="O4" s="8" t="s">
        <v>41</v>
      </c>
      <c r="P4" s="9"/>
      <c r="Q4" s="10"/>
    </row>
    <row r="5" spans="2:17" x14ac:dyDescent="0.25">
      <c r="B5" s="2" t="s">
        <v>21</v>
      </c>
      <c r="C5" t="s">
        <v>33</v>
      </c>
      <c r="D5" t="s">
        <v>32</v>
      </c>
      <c r="E5" t="s">
        <v>34</v>
      </c>
      <c r="F5" t="s">
        <v>35</v>
      </c>
      <c r="G5" t="s">
        <v>31</v>
      </c>
      <c r="H5" t="s">
        <v>36</v>
      </c>
      <c r="I5" t="s">
        <v>24</v>
      </c>
      <c r="K5" s="11" t="s">
        <v>37</v>
      </c>
      <c r="L5" s="4" t="s">
        <v>38</v>
      </c>
      <c r="M5" s="12" t="s">
        <v>39</v>
      </c>
      <c r="N5" s="4"/>
      <c r="O5" s="11" t="s">
        <v>37</v>
      </c>
      <c r="P5" s="4" t="s">
        <v>38</v>
      </c>
      <c r="Q5" s="12" t="s">
        <v>39</v>
      </c>
    </row>
    <row r="6" spans="2:17" x14ac:dyDescent="0.25">
      <c r="B6" s="3" t="s">
        <v>14</v>
      </c>
      <c r="C6" s="25">
        <v>30</v>
      </c>
      <c r="D6" s="25">
        <v>30</v>
      </c>
      <c r="E6" s="25">
        <v>3</v>
      </c>
      <c r="F6" s="25">
        <v>2</v>
      </c>
      <c r="G6" s="1">
        <v>33</v>
      </c>
      <c r="H6" s="1">
        <v>30</v>
      </c>
      <c r="I6" s="1">
        <v>5</v>
      </c>
      <c r="K6" s="13">
        <f>D6</f>
        <v>30</v>
      </c>
      <c r="L6" s="14">
        <f>+C6</f>
        <v>30</v>
      </c>
      <c r="M6" s="19">
        <f>K6/L6</f>
        <v>1</v>
      </c>
      <c r="N6" s="27"/>
      <c r="O6" s="13">
        <f>GETPIVOTDATA("user_sim",$B$5,"Column1.respuesta.agencia","Ambato")</f>
        <v>30</v>
      </c>
      <c r="P6" s="14">
        <f>GETPIVOTDATA("it_sim",$B$5,"Column1.respuesta.agencia","Ambato")</f>
        <v>33</v>
      </c>
      <c r="Q6" s="19">
        <f>O6/P6</f>
        <v>0.90909090909090906</v>
      </c>
    </row>
    <row r="7" spans="2:17" x14ac:dyDescent="0.25">
      <c r="B7" s="3" t="s">
        <v>19</v>
      </c>
      <c r="C7" s="6">
        <v>60</v>
      </c>
      <c r="D7" s="7">
        <v>58</v>
      </c>
      <c r="E7" s="6">
        <v>6</v>
      </c>
      <c r="F7" s="7">
        <v>6</v>
      </c>
      <c r="G7" s="1">
        <v>66</v>
      </c>
      <c r="H7" s="1">
        <v>60</v>
      </c>
      <c r="I7" s="1">
        <v>4</v>
      </c>
      <c r="K7" s="13">
        <f>D7</f>
        <v>58</v>
      </c>
      <c r="L7" s="14">
        <f>+C7</f>
        <v>60</v>
      </c>
      <c r="M7" s="19">
        <f t="shared" ref="M7:M8" si="0">K7/L7</f>
        <v>0.96666666666666667</v>
      </c>
      <c r="N7" s="27"/>
      <c r="O7" s="13">
        <f>G7-H7</f>
        <v>6</v>
      </c>
      <c r="P7" s="14">
        <f>IF(K7=0,100,0)</f>
        <v>0</v>
      </c>
      <c r="Q7" s="19"/>
    </row>
    <row r="8" spans="2:17" x14ac:dyDescent="0.25">
      <c r="B8" s="3" t="s">
        <v>15</v>
      </c>
      <c r="C8" s="1">
        <v>55</v>
      </c>
      <c r="D8" s="1">
        <v>55</v>
      </c>
      <c r="E8" s="1">
        <v>6</v>
      </c>
      <c r="F8" s="1">
        <v>5</v>
      </c>
      <c r="G8" s="1">
        <v>61</v>
      </c>
      <c r="H8" s="1">
        <v>60</v>
      </c>
      <c r="I8" s="1">
        <v>5</v>
      </c>
      <c r="K8" s="13">
        <f t="shared" ref="K8" si="1">D8</f>
        <v>55</v>
      </c>
      <c r="L8" s="14">
        <f t="shared" ref="L8" si="2">+C8</f>
        <v>55</v>
      </c>
      <c r="M8" s="19">
        <f t="shared" si="0"/>
        <v>1</v>
      </c>
      <c r="N8" s="27"/>
      <c r="O8" s="13">
        <f>G8-H8</f>
        <v>1</v>
      </c>
      <c r="P8" s="14">
        <f>IF(K8=0,100,0)</f>
        <v>0</v>
      </c>
      <c r="Q8" s="19"/>
    </row>
    <row r="9" spans="2:17" x14ac:dyDescent="0.25">
      <c r="B9" s="3" t="s">
        <v>22</v>
      </c>
      <c r="C9" s="1"/>
      <c r="D9" s="1"/>
      <c r="E9" s="1"/>
      <c r="F9" s="1"/>
      <c r="G9" s="1"/>
      <c r="H9" s="1"/>
      <c r="I9" s="1"/>
      <c r="K9" s="13"/>
      <c r="L9" s="14"/>
      <c r="M9" s="19"/>
      <c r="N9" s="27"/>
      <c r="O9" s="13">
        <f t="shared" ref="O9:O18" si="3">G9-H9</f>
        <v>0</v>
      </c>
      <c r="P9" s="14">
        <f>IF(K9=0,100,0)</f>
        <v>100</v>
      </c>
      <c r="Q9" s="19"/>
    </row>
    <row r="10" spans="2:17" x14ac:dyDescent="0.25">
      <c r="B10" s="3" t="s">
        <v>23</v>
      </c>
      <c r="C10" s="1">
        <v>145</v>
      </c>
      <c r="D10" s="1">
        <v>143</v>
      </c>
      <c r="E10" s="1">
        <v>15</v>
      </c>
      <c r="F10" s="1">
        <v>13</v>
      </c>
      <c r="G10" s="1">
        <v>160</v>
      </c>
      <c r="H10" s="1">
        <v>150</v>
      </c>
      <c r="I10" s="1">
        <v>14</v>
      </c>
      <c r="K10" s="13"/>
      <c r="L10" s="14"/>
      <c r="M10" s="15"/>
      <c r="N10" s="14"/>
      <c r="O10" s="13"/>
      <c r="P10" s="14"/>
      <c r="Q10" s="15"/>
    </row>
    <row r="11" spans="2:17" x14ac:dyDescent="0.25">
      <c r="K11" s="13"/>
      <c r="L11" s="14"/>
      <c r="M11" s="15"/>
      <c r="N11" s="14"/>
      <c r="O11" s="13"/>
      <c r="P11" s="14"/>
      <c r="Q11" s="15"/>
    </row>
    <row r="12" spans="2:17" x14ac:dyDescent="0.25">
      <c r="K12" s="13"/>
      <c r="L12" s="14"/>
      <c r="M12" s="15"/>
      <c r="N12" s="14"/>
      <c r="O12" s="13"/>
      <c r="P12" s="14"/>
      <c r="Q12" s="15"/>
    </row>
    <row r="13" spans="2:17" x14ac:dyDescent="0.25">
      <c r="K13" s="13"/>
      <c r="L13" s="14"/>
      <c r="M13" s="15"/>
      <c r="N13" s="14"/>
      <c r="O13" s="13"/>
      <c r="P13" s="14"/>
      <c r="Q13" s="15"/>
    </row>
    <row r="14" spans="2:17" ht="15.75" thickBot="1" x14ac:dyDescent="0.3">
      <c r="K14" s="16"/>
      <c r="L14" s="17"/>
      <c r="M14" s="18"/>
      <c r="N14" s="17"/>
      <c r="O14" s="16"/>
      <c r="P14" s="17"/>
      <c r="Q14" s="18"/>
    </row>
    <row r="15" spans="2:17" ht="15.75" thickBot="1" x14ac:dyDescent="0.3">
      <c r="K15" s="21">
        <f>SUM(K6:K14)</f>
        <v>143</v>
      </c>
      <c r="L15" s="22">
        <f>SUM(L6:L14)</f>
        <v>145</v>
      </c>
      <c r="M15" s="23">
        <f t="shared" ref="M15" si="4">K15/L15</f>
        <v>0.98620689655172411</v>
      </c>
      <c r="N15" s="28"/>
      <c r="O15" s="22"/>
      <c r="P15" s="22"/>
      <c r="Q15" s="24">
        <f>AVERAGE(Q6:Q14)</f>
        <v>0.90909090909090906</v>
      </c>
    </row>
    <row r="17" spans="13:14" x14ac:dyDescent="0.25">
      <c r="M17" s="20"/>
      <c r="N17" s="20"/>
    </row>
  </sheetData>
  <mergeCells count="2">
    <mergeCell ref="K4:M4"/>
    <mergeCell ref="O4:Q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9 2 6 5 a 6 - 4 6 5 9 - 4 8 7 3 - 8 1 8 f - 5 2 1 e 5 1 0 5 a 6 a 9 "   x m l n s = " h t t p : / / s c h e m a s . m i c r o s o f t . c o m / D a t a M a s h u p " > A A A A A K M E A A B Q S w M E F A A C A A g A A D + W U m s v 5 G C n A A A A + A A A A B I A H A B D b 2 5 m a W c v U G F j a 2 F n Z S 5 4 b W w g o h g A K K A U A A A A A A A A A A A A A A A A A A A A A A A A A A A A h Y + 9 D o I w G E V f h X S n f y p R 8 1 E G 4 y a J C Y l x b a B C I x R D i + X d H H w k X 0 E S R d 0 c 7 8 k Z z n 3 c 7 p A M T R 1 c V W d 1 a 2 L E M E W B M n l b a F P G q H e n c I k S A X u Z n 2 W p g l E 2 d j 3 Y I k a V c 5 c 1 I d 5 7 7 G e 4 7 U r C K W X k m O 6 y v F K N R B 9 Z / 5 d D b a y T J l d I w O E V I z i O G F 6 w F c f z i A G Z M K T a f B U + F m M K 5 A f C p q 9 d 3 y m h b L j N g E w T y P u F e A J Q S w M E F A A C A A g A A D +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/ l l L z k + c T m g E A A J M E A A A T A B w A R m 9 y b X V s Y X M v U 2 V j d G l v b j E u b S C i G A A o o B Q A A A A A A A A A A A A A A A A A A A A A A A A A A A C N U k F O w z A Q v F f q H 6 x w S a Q o U q 9 U H K C 0 B 4 R A o o g L R c h N l t b g 2 N H a b o s Q r + I J f A w 7 q Z M U Q t s c k t n Z 3 Z m 1 N w p S z a Q g 0 + o 7 G P Z 7 / Z 5 a U o S M F G h g T s k Z 4 a D 7 P W K f W 2 Q L E J a 5 U l I k l z I 1 O Q g d T h i H Z C S F t o E K g 9 H p 7 D w v C j V b r 9 e z S i R 5 t Q 1 B F M W V D o j U g N J O u 5 J 8 9 M z T t u I k s H o r Q M 0 y a s u J p n N O A 1 t / b w E k E 5 T 5 N V M 6 9 H 0 x m R a c a Q 2 Y l O D i / U b q J R O L M I q J M J z 7 9 3 i j k T 5 Q b r u S M a L E q H a c A o F N Q U X G v r / I S H K T i 0 F j O S 5 T d 5 B K z K p k 2 D 1 k T A L f H J O P 4 A X S Z U k u J Z Z f o w x F J h 2 0 W g g V o r g o g Z A r y G j m o D 0 X A u d U u Q B B F e V J g 0 + n u n V I a n V P e B c f t 9 w 8 1 b j W j H f 3 R G s K T + 1 M 4 8 n W V P v v s V X 5 6 0 b d G u v 7 7 F x B p 9 + x d o c 2 e G D Y T m + 3 A G r / 2 p R t F w r 4 j N J o q K M 5 T d 9 M U Y e K 5 Q 4 z 3 Z R Z 3 B T Z w J X s b L a 2 S 1 p W f 5 O 7 5 v / k G 6 d / C r Y D / s 2 2 R + 7 M 7 p P 2 x 4 r 6 P S a O X d f w B 1 B L A Q I t A B Q A A g A I A A A / l l J r L + R g p w A A A P g A A A A S A A A A A A A A A A A A A A A A A A A A A A B D b 2 5 m a W c v U G F j a 2 F n Z S 5 4 b W x Q S w E C L Q A U A A I A C A A A P 5 Z S D 8 r p q 6 Q A A A D p A A A A E w A A A A A A A A A A A A A A A A D z A A A A W 0 N v b n R l b n R f V H l w Z X N d L n h t b F B L A Q I t A B Q A A g A I A A A / l l L z k + c T m g E A A J M E A A A T A A A A A A A A A A A A A A A A A O Q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V A A A A A A A A X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d W V i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H J 1 Z W J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I 6 N T Y 6 M D E u M T g z N D U y M V o i I C 8 + P E V u d H J 5 I F R 5 c G U 9 I k Z p b G x D b 2 x 1 b W 5 U e X B l c y I g V m F s d W U 9 I n N B Q U F B Q U F B Q U F B Q U F B Q U F B Q U F B P S I g L z 4 8 R W 5 0 c n k g V H l w Z T 0 i R m l s b E N v b H V t b k 5 h b W V z I i B W Y W x 1 Z T 0 i c 1 s m c X V v d D t D b 2 x 1 b W 4 x L m Z l Y 2 h h J n F 1 b 3 Q 7 L C Z x d W 9 0 O 0 N v b H V t b j E u a G 9 y Y S Z x d W 9 0 O y w m c X V v d D t D b 2 x 1 b W 4 x L n V z d W F y a W 8 m c X V v d D s s J n F 1 b 3 Q 7 Q 2 9 s d W 1 u M S 5 j b 3 J y Z W 8 m c X V v d D s s J n F 1 b 3 Q 7 Q 2 9 s d W 1 u M S 5 j Y X J n b y Z x d W 9 0 O y w m c X V v d D t D b 2 x 1 b W 4 x L m 5 v d m V k Y W Q m c X V v d D s s J n F 1 b 3 Q 7 Q 2 9 s d W 1 u M S 5 l c 3 R y Z W x s Y X M m c X V v d D s s J n F 1 b 3 Q 7 Q 2 9 s d W 1 u M S 5 y Z X N w d W V z d G E u Y W d l b m N p Y S Z x d W 9 0 O y w m c X V v d D t D b 2 x 1 b W 4 x L n J l c 3 B 1 Z X N 0 Y S 5 1 c 2 V y X 3 J v d X R l J n F 1 b 3 Q 7 L C Z x d W 9 0 O 0 N v b H V t b j E u c m V z c H V l c 3 R h L n V z Z X J f Y m F j a 3 V w J n F 1 b 3 Q 7 L C Z x d W 9 0 O 0 N v b H V t b j E u c m V z c H V l c 3 R h L n V z Z X J f c 2 l t J n F 1 b 3 Q 7 L C Z x d W 9 0 O 0 N v b H V t b j E u c m V z c H V l c 3 R h L m l 0 X 3 J v d X R l J n F 1 b 3 Q 7 L C Z x d W 9 0 O 0 N v b H V t b j E u c m V z c H V l c 3 R h L m l 0 X 2 J h Y 2 t 1 c C Z x d W 9 0 O y w m c X V v d D t D b 2 x 1 b W 4 x L n J l c 3 B 1 Z X N 0 Y S 5 p d F 9 z a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L 1 N l I G V 4 c G F u Z G n D s y B D b 2 x 1 b W 4 x L n t D b 2 x 1 b W 4 x L m Z l Y 2 h h L D B 9 J n F 1 b 3 Q 7 L C Z x d W 9 0 O 1 N l Y 3 R p b 2 4 x L 3 B y d W V i Y S 9 T Z S B l e H B h b m R p w 7 M g Q 2 9 s d W 1 u M S 5 7 Q 2 9 s d W 1 u M S 5 o b 3 J h L D F 9 J n F 1 b 3 Q 7 L C Z x d W 9 0 O 1 N l Y 3 R p b 2 4 x L 3 B y d W V i Y S 9 T Z S B l e H B h b m R p w 7 M g Q 2 9 s d W 1 u M S 5 7 Q 2 9 s d W 1 u M S 5 1 c 3 V h c m l v L D J 9 J n F 1 b 3 Q 7 L C Z x d W 9 0 O 1 N l Y 3 R p b 2 4 x L 3 B y d W V i Y S 9 T Z S B l e H B h b m R p w 7 M g Q 2 9 s d W 1 u M S 5 7 Q 2 9 s d W 1 u M S 5 j b 3 J y Z W 8 s M 3 0 m c X V v d D s s J n F 1 b 3 Q 7 U 2 V j d G l v b j E v c H J 1 Z W J h L 1 N l I G V 4 c G F u Z G n D s y B D b 2 x 1 b W 4 x L n t D b 2 x 1 b W 4 x L m N h c m d v L D R 9 J n F 1 b 3 Q 7 L C Z x d W 9 0 O 1 N l Y 3 R p b 2 4 x L 3 B y d W V i Y S 9 T Z S B l e H B h b m R p w 7 M g Q 2 9 s d W 1 u M S 5 7 Q 2 9 s d W 1 u M S 5 u b 3 Z l Z G F k L D V 9 J n F 1 b 3 Q 7 L C Z x d W 9 0 O 1 N l Y 3 R p b 2 4 x L 3 B y d W V i Y S 9 T Z S B l e H B h b m R p w 7 M g Q 2 9 s d W 1 u M S 5 7 Q 2 9 s d W 1 u M S 5 l c 3 R y Z W x s Y X M s N n 0 m c X V v d D s s J n F 1 b 3 Q 7 U 2 V j d G l v b j E v c H J 1 Z W J h L 1 N l I G V 4 c G F u Z G n D s y B D b 2 x 1 b W 4 x L n J l c 3 B 1 Z X N 0 Y T E u e 0 N v b H V t b j E u c m V z c H V l c 3 R h L m F n Z W 5 j a W E s N 3 0 m c X V v d D s s J n F 1 b 3 Q 7 U 2 V j d G l v b j E v c H J 1 Z W J h L 1 N l I G V 4 c G F u Z G n D s y B D b 2 x 1 b W 4 x L n J l c 3 B 1 Z X N 0 Y T E u e 0 N v b H V t b j E u c m V z c H V l c 3 R h L n V z Z X J f c m 9 1 d G U s O H 0 m c X V v d D s s J n F 1 b 3 Q 7 U 2 V j d G l v b j E v c H J 1 Z W J h L 1 N l I G V 4 c G F u Z G n D s y B D b 2 x 1 b W 4 x L n J l c 3 B 1 Z X N 0 Y T E u e 0 N v b H V t b j E u c m V z c H V l c 3 R h L n V z Z X J f Y m F j a 3 V w L D l 9 J n F 1 b 3 Q 7 L C Z x d W 9 0 O 1 N l Y 3 R p b 2 4 x L 3 B y d W V i Y S 9 T Z S B l e H B h b m R p w 7 M g Q 2 9 s d W 1 u M S 5 y Z X N w d W V z d G E x L n t D b 2 x 1 b W 4 x L n J l c 3 B 1 Z X N 0 Y S 5 1 c 2 V y X 3 N p b S w x M H 0 m c X V v d D s s J n F 1 b 3 Q 7 U 2 V j d G l v b j E v c H J 1 Z W J h L 1 N l I G V 4 c G F u Z G n D s y B D b 2 x 1 b W 4 x L n J l c 3 B 1 Z X N 0 Y T E u e 0 N v b H V t b j E u c m V z c H V l c 3 R h L m l 0 X 3 J v d X R l L D E x f S Z x d W 9 0 O y w m c X V v d D t T Z W N 0 a W 9 u M S 9 w c n V l Y m E v U 2 U g Z X h w Y W 5 k a c O z I E N v b H V t b j E u c m V z c H V l c 3 R h M S 5 7 Q 2 9 s d W 1 u M S 5 y Z X N w d W V z d G E u a X R f Y m F j a 3 V w L D E y f S Z x d W 9 0 O y w m c X V v d D t T Z W N 0 a W 9 u M S 9 w c n V l Y m E v U 2 U g Z X h w Y W 5 k a c O z I E N v b H V t b j E u c m V z c H V l c 3 R h M S 5 7 Q 2 9 s d W 1 u M S 5 y Z X N w d W V z d G E u a X R f c 2 l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J 1 Z W J h L 1 N l I G V 4 c G F u Z G n D s y B D b 2 x 1 b W 4 x L n t D b 2 x 1 b W 4 x L m Z l Y 2 h h L D B 9 J n F 1 b 3 Q 7 L C Z x d W 9 0 O 1 N l Y 3 R p b 2 4 x L 3 B y d W V i Y S 9 T Z S B l e H B h b m R p w 7 M g Q 2 9 s d W 1 u M S 5 7 Q 2 9 s d W 1 u M S 5 o b 3 J h L D F 9 J n F 1 b 3 Q 7 L C Z x d W 9 0 O 1 N l Y 3 R p b 2 4 x L 3 B y d W V i Y S 9 T Z S B l e H B h b m R p w 7 M g Q 2 9 s d W 1 u M S 5 7 Q 2 9 s d W 1 u M S 5 1 c 3 V h c m l v L D J 9 J n F 1 b 3 Q 7 L C Z x d W 9 0 O 1 N l Y 3 R p b 2 4 x L 3 B y d W V i Y S 9 T Z S B l e H B h b m R p w 7 M g Q 2 9 s d W 1 u M S 5 7 Q 2 9 s d W 1 u M S 5 j b 3 J y Z W 8 s M 3 0 m c X V v d D s s J n F 1 b 3 Q 7 U 2 V j d G l v b j E v c H J 1 Z W J h L 1 N l I G V 4 c G F u Z G n D s y B D b 2 x 1 b W 4 x L n t D b 2 x 1 b W 4 x L m N h c m d v L D R 9 J n F 1 b 3 Q 7 L C Z x d W 9 0 O 1 N l Y 3 R p b 2 4 x L 3 B y d W V i Y S 9 T Z S B l e H B h b m R p w 7 M g Q 2 9 s d W 1 u M S 5 7 Q 2 9 s d W 1 u M S 5 u b 3 Z l Z G F k L D V 9 J n F 1 b 3 Q 7 L C Z x d W 9 0 O 1 N l Y 3 R p b 2 4 x L 3 B y d W V i Y S 9 T Z S B l e H B h b m R p w 7 M g Q 2 9 s d W 1 u M S 5 7 Q 2 9 s d W 1 u M S 5 l c 3 R y Z W x s Y X M s N n 0 m c X V v d D s s J n F 1 b 3 Q 7 U 2 V j d G l v b j E v c H J 1 Z W J h L 1 N l I G V 4 c G F u Z G n D s y B D b 2 x 1 b W 4 x L n J l c 3 B 1 Z X N 0 Y T E u e 0 N v b H V t b j E u c m V z c H V l c 3 R h L m F n Z W 5 j a W E s N 3 0 m c X V v d D s s J n F 1 b 3 Q 7 U 2 V j d G l v b j E v c H J 1 Z W J h L 1 N l I G V 4 c G F u Z G n D s y B D b 2 x 1 b W 4 x L n J l c 3 B 1 Z X N 0 Y T E u e 0 N v b H V t b j E u c m V z c H V l c 3 R h L n V z Z X J f c m 9 1 d G U s O H 0 m c X V v d D s s J n F 1 b 3 Q 7 U 2 V j d G l v b j E v c H J 1 Z W J h L 1 N l I G V 4 c G F u Z G n D s y B D b 2 x 1 b W 4 x L n J l c 3 B 1 Z X N 0 Y T E u e 0 N v b H V t b j E u c m V z c H V l c 3 R h L n V z Z X J f Y m F j a 3 V w L D l 9 J n F 1 b 3 Q 7 L C Z x d W 9 0 O 1 N l Y 3 R p b 2 4 x L 3 B y d W V i Y S 9 T Z S B l e H B h b m R p w 7 M g Q 2 9 s d W 1 u M S 5 y Z X N w d W V z d G E x L n t D b 2 x 1 b W 4 x L n J l c 3 B 1 Z X N 0 Y S 5 1 c 2 V y X 3 N p b S w x M H 0 m c X V v d D s s J n F 1 b 3 Q 7 U 2 V j d G l v b j E v c H J 1 Z W J h L 1 N l I G V 4 c G F u Z G n D s y B D b 2 x 1 b W 4 x L n J l c 3 B 1 Z X N 0 Y T E u e 0 N v b H V t b j E u c m V z c H V l c 3 R h L m l 0 X 3 J v d X R l L D E x f S Z x d W 9 0 O y w m c X V v d D t T Z W N 0 a W 9 u M S 9 w c n V l Y m E v U 2 U g Z X h w Y W 5 k a c O z I E N v b H V t b j E u c m V z c H V l c 3 R h M S 5 7 Q 2 9 s d W 1 u M S 5 y Z X N w d W V z d G E u a X R f Y m F j a 3 V w L D E y f S Z x d W 9 0 O y w m c X V v d D t T Z W N 0 a W 9 u M S 9 w c n V l Y m E v U 2 U g Z X h w Y W 5 k a c O z I E N v b H V t b j E u c m V z c H V l c 3 R h M S 5 7 Q 2 9 s d W 1 u M S 5 y Z X N w d W V z d G E u a X R f c 2 l t L D E z f S Z x d W 9 0 O 1 0 s J n F 1 b 3 Q 7 U m V s Y X R p b 2 5 z a G l w S W 5 m b y Z x d W 9 0 O z p b X X 0 i I C 8 + P E V u d H J 5 I F R 5 c G U 9 I l F 1 Z X J 5 S U Q i I F Z h b H V l P S J z Z j Z l M z I 4 M m I t O W M 2 Z C 0 0 O W N h L T l l Z j E t N W M 4 Z m R j Y T J j Y 2 Q 2 I i A v P j w v U 3 R h Y m x l R W 5 0 c m l l c z 4 8 L 0 l 0 Z W 0 + P E l 0 Z W 0 + P E l 0 Z W 1 M b 2 N h d G l v b j 4 8 S X R l b V R 5 c G U + R m 9 y b X V s Y T w v S X R l b V R 5 c G U + P E l 0 Z W 1 Q Y X R o P l N l Y 3 R p b 2 4 x L 3 B y d W V i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v Z W 5 j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v Q 2 9 u d m V y d G l k Y S U y M G V u J T I w d G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v U 2 U l M j B l e H B h b m R p J U M z J U I z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S 9 T Z S U y M G V 4 c G F u Z G k l Q z M l Q j M l M j B D b 2 x 1 b W 4 x L n J l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S 9 T Z S U y M G V 4 c G F u Z G k l Q z M l Q j M l M j B D b 2 x 1 b W 4 x L n J l c 3 B 1 Z X N 0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n P y C 7 V O N k a r D D u 4 c s P 4 U A A A A A A C A A A A A A A Q Z g A A A A E A A C A A A A B R l m 3 S M Y l B 6 a E 8 A 6 k Y b 5 S J g 9 i f r w v l e W C T 7 G e 3 G q J T 7 g A A A A A O g A A A A A I A A C A A A A A V m v 4 Y o p E Z g k E D X D q 6 Z L v B / 5 z M h P P W C k 8 p z 5 b B J w + E R l A A A A B N g M o e Q B n W c r e + a 5 V 2 2 / 4 a I 8 l n z B f 4 f u v u T U D b K q q D u 4 L 5 i j m f X b z K H / E W U a Y d x O S / V C N B L F P S m 0 Q E e / u n 9 m L p U c F + B V n 1 a 7 t T 1 t 0 E V c 4 p v U A A A A D L o + l y K a P O B P x X 0 5 p y K h J s p e o Z 1 W i 0 Y N g z y y Y a y T o 7 v n Z S 7 2 n C i h L T V T y X t M e m 2 Z 4 V Q 0 8 t C 2 J 7 D + P M 5 f R G 4 2 C 1 < / D a t a M a s h u p > 
</file>

<file path=customXml/itemProps1.xml><?xml version="1.0" encoding="utf-8"?>
<ds:datastoreItem xmlns:ds="http://schemas.openxmlformats.org/officeDocument/2006/customXml" ds:itemID="{00F6529B-BB2D-4B9E-BB62-A8698F8417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2021-04-16T02:36:28Z</dcterms:created>
  <dcterms:modified xsi:type="dcterms:W3CDTF">2021-04-28T21:46:16Z</dcterms:modified>
</cp:coreProperties>
</file>