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j\Documents\MATLAB BEM Solver\Inputs\"/>
    </mc:Choice>
  </mc:AlternateContent>
  <xr:revisionPtr revIDLastSave="0" documentId="13_ncr:1_{3A5FC47D-519F-4921-BA2F-DF17AB1698CE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Materials" sheetId="6" r:id="rId1"/>
    <sheet name="Geometry" sheetId="1" r:id="rId2"/>
    <sheet name="Componen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6" l="1"/>
  <c r="A11" i="6"/>
  <c r="A12" i="6"/>
  <c r="O8" i="6"/>
  <c r="O5" i="6"/>
  <c r="O6" i="6"/>
  <c r="O7" i="6"/>
  <c r="O9" i="6"/>
  <c r="O10" i="6"/>
  <c r="O11" i="6"/>
  <c r="O12" i="6"/>
  <c r="O13" i="6"/>
  <c r="O14" i="6"/>
  <c r="A14" i="6" l="1"/>
  <c r="K5" i="1" l="1"/>
  <c r="K8" i="1" l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O4" i="6" l="1"/>
  <c r="A5" i="6" l="1"/>
  <c r="A6" i="6" s="1"/>
  <c r="A7" i="6" s="1"/>
  <c r="A8" i="6" s="1"/>
</calcChain>
</file>

<file path=xl/sharedStrings.xml><?xml version="1.0" encoding="utf-8"?>
<sst xmlns="http://schemas.openxmlformats.org/spreadsheetml/2006/main" count="193" uniqueCount="107">
  <si>
    <t>Twist (deg)</t>
  </si>
  <si>
    <t>aero center</t>
  </si>
  <si>
    <t>% Thick</t>
  </si>
  <si>
    <t>Chord (m)</t>
  </si>
  <si>
    <t>le,te</t>
  </si>
  <si>
    <t>a,b</t>
  </si>
  <si>
    <t>b,c</t>
  </si>
  <si>
    <t>Material ID</t>
  </si>
  <si>
    <t>Type</t>
  </si>
  <si>
    <t>Layer Thickness</t>
  </si>
  <si>
    <t>Ex</t>
  </si>
  <si>
    <t>Ey</t>
  </si>
  <si>
    <t>Gxy</t>
  </si>
  <si>
    <t>prxy</t>
  </si>
  <si>
    <t>UTS</t>
  </si>
  <si>
    <t>UCS</t>
  </si>
  <si>
    <t>Reference</t>
  </si>
  <si>
    <t>[mm]</t>
  </si>
  <si>
    <t>[MPa]</t>
  </si>
  <si>
    <t>[-]</t>
  </si>
  <si>
    <t>Gelcoat</t>
  </si>
  <si>
    <t>isotropic</t>
  </si>
  <si>
    <t>from SAND2011-3779, Sandia 100-m Blade</t>
  </si>
  <si>
    <t>orthotropic</t>
  </si>
  <si>
    <t>Inverse CLT starting from MSU Materials Database data: MD-P2B; [±45/(0)4C]S; 55%vf; EP; Newport NB307; carbon prepreg; 85% Uni; 15%DB</t>
  </si>
  <si>
    <t>HP Extents</t>
  </si>
  <si>
    <t>LP Extents</t>
  </si>
  <si>
    <t>Span (m)</t>
  </si>
  <si>
    <t>Fabric Angle</t>
  </si>
  <si>
    <t>c,d</t>
  </si>
  <si>
    <t>Airfoil Shape File</t>
  </si>
  <si>
    <t>sw-db</t>
  </si>
  <si>
    <t>Spar cap width</t>
  </si>
  <si>
    <t>[0, 1]</t>
  </si>
  <si>
    <t>[1, 1]</t>
  </si>
  <si>
    <t>Layer Interp</t>
  </si>
  <si>
    <t>CP nLayers</t>
  </si>
  <si>
    <t>CP span</t>
  </si>
  <si>
    <t>pchip</t>
  </si>
  <si>
    <t>d,te</t>
  </si>
  <si>
    <t>LE band width</t>
  </si>
  <si>
    <t>TE band width</t>
  </si>
  <si>
    <t>Dry Fabric Layer Density</t>
  </si>
  <si>
    <t>Density</t>
  </si>
  <si>
    <t>[g/m^2]</t>
  </si>
  <si>
    <t>[kg/m^3]</t>
  </si>
  <si>
    <t>Component Name</t>
  </si>
  <si>
    <t>b</t>
  </si>
  <si>
    <t>c</t>
  </si>
  <si>
    <t>sw-core</t>
  </si>
  <si>
    <t>Component Group</t>
  </si>
  <si>
    <t>circular</t>
  </si>
  <si>
    <t>DU99-W-405</t>
  </si>
  <si>
    <t>DU99-W-350</t>
  </si>
  <si>
    <t>DU97-W-300</t>
  </si>
  <si>
    <t>DU91-W-250</t>
  </si>
  <si>
    <t>DU93-W-210</t>
  </si>
  <si>
    <t xml:space="preserve">Flags: </t>
  </si>
  <si>
    <t>T</t>
  </si>
  <si>
    <t>xoffset</t>
  </si>
  <si>
    <t>Use natural offset (T: offset to max thickness location + xoffset, F: offset only by xoffset)</t>
  </si>
  <si>
    <t>CW</t>
  </si>
  <si>
    <t>Direction rotor spins when looking downwind (CW: clockwise, CCW: counter-clockwise)</t>
  </si>
  <si>
    <t>F</t>
  </si>
  <si>
    <t>Output span locations (m)</t>
  </si>
  <si>
    <t>Compatible with version v2013-07-25</t>
  </si>
  <si>
    <t>Twist shear webs with blade twist (T: points b &amp; c follow blade twist, F: points b &amp; c follow flat plate)</t>
  </si>
  <si>
    <t>Component Group = 0:blade, 1:sw1, 2:sw2, etc…</t>
  </si>
  <si>
    <t>do not delete ==&gt;</t>
  </si>
  <si>
    <t>&lt;==</t>
  </si>
  <si>
    <t>Spar cap offset</t>
  </si>
  <si>
    <t>NACA-63-214</t>
  </si>
  <si>
    <t>steel</t>
  </si>
  <si>
    <t>steel_drive</t>
  </si>
  <si>
    <t>cast_iron</t>
  </si>
  <si>
    <t>glass_uni</t>
  </si>
  <si>
    <t>CarbonUD</t>
  </si>
  <si>
    <t>glass_biax</t>
  </si>
  <si>
    <t>glass_triax</t>
  </si>
  <si>
    <t>medium_density_foam</t>
  </si>
  <si>
    <t>resin</t>
  </si>
  <si>
    <t>adhesive</t>
  </si>
  <si>
    <t>[50,2,2]</t>
  </si>
  <si>
    <t>[0,0.32,1]</t>
  </si>
  <si>
    <t>UV_protection</t>
  </si>
  <si>
    <t>Shell_skin</t>
  </si>
  <si>
    <t>LE_reinforcement</t>
  </si>
  <si>
    <t>Shell_skin_inner</t>
  </si>
  <si>
    <t>[0, 0.02, 0.15, 0.24,0.32,1]</t>
  </si>
  <si>
    <t>[1, 20, 533, 838,965,10]</t>
  </si>
  <si>
    <t>Spar_Cap_SS/PS</t>
  </si>
  <si>
    <t>le,a</t>
  </si>
  <si>
    <t>[0.15, 1]</t>
  </si>
  <si>
    <t>[29, 1]</t>
  </si>
  <si>
    <t>TE_reinforcement_SS/PS</t>
  </si>
  <si>
    <t>[0, 0.15, 1]</t>
  </si>
  <si>
    <t>[1, 300, 0]</t>
  </si>
  <si>
    <t>TE_SS/PS_filler</t>
  </si>
  <si>
    <t>LE_SS/PS_filler</t>
  </si>
  <si>
    <t>[0,0.15,1]</t>
  </si>
  <si>
    <t>[0,6,0]</t>
  </si>
  <si>
    <t>[0,0.15, 0.9]</t>
  </si>
  <si>
    <t>[0,4, 0]</t>
  </si>
  <si>
    <t>[0,20, 0]</t>
  </si>
  <si>
    <t>Root**</t>
  </si>
  <si>
    <t>[0,0.2]</t>
  </si>
  <si>
    <t>[550,0]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</si>
</sst>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quotePrefix="1" applyFont="1"/>
    <xf numFmtId="0" fontId="0" fillId="0" borderId="0" xfId="0" quotePrefix="1" applyAlignment="1">
      <alignment horizontal="right"/>
    </xf>
    <xf numFmtId="165" fontId="2" fillId="0" borderId="0" xfId="0" applyNumberFormat="1" applyFont="1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2" fillId="2" borderId="0" xfId="0" quotePrefix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quotePrefix="1" applyFont="1" applyFill="1"/>
    <xf numFmtId="0" fontId="4" fillId="2" borderId="0" xfId="0" applyFont="1" applyFill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workbookViewId="0">
      <selection activeCell="E11" sqref="E11"/>
    </sheetView>
  </sheetViews>
  <sheetFormatPr defaultColWidth="9.109375" defaultRowHeight="14.4" x14ac:dyDescent="0.3"/>
  <cols>
    <col min="1" max="1" width="12.88671875" customWidth="1"/>
    <col min="2" max="3" width="13.88671875" customWidth="1"/>
    <col min="4" max="4" width="9.6640625" customWidth="1"/>
    <col min="5" max="10" width="10.5546875" bestFit="1" customWidth="1"/>
    <col min="11" max="11" width="10.44140625" bestFit="1" customWidth="1"/>
    <col min="14" max="15" width="10.88671875" customWidth="1"/>
    <col min="18" max="18" width="22.44140625" customWidth="1"/>
  </cols>
  <sheetData>
    <row r="1" spans="1:21" x14ac:dyDescent="0.3">
      <c r="A1" t="s">
        <v>65</v>
      </c>
      <c r="D1" s="12"/>
      <c r="E1" s="8"/>
      <c r="F1" s="9" t="s">
        <v>68</v>
      </c>
      <c r="G1" s="10">
        <v>0</v>
      </c>
      <c r="H1" s="11" t="s">
        <v>69</v>
      </c>
    </row>
    <row r="2" spans="1:21" s="1" customFormat="1" ht="42" customHeight="1" x14ac:dyDescent="0.3">
      <c r="C2" s="1" t="s">
        <v>8</v>
      </c>
      <c r="D2" s="1" t="s">
        <v>9</v>
      </c>
      <c r="E2" s="1" t="s">
        <v>10</v>
      </c>
      <c r="F2" s="1" t="s">
        <v>11</v>
      </c>
      <c r="H2" s="1" t="s">
        <v>12</v>
      </c>
      <c r="K2" s="1" t="s">
        <v>13</v>
      </c>
      <c r="N2" s="1" t="s">
        <v>43</v>
      </c>
      <c r="O2" s="1" t="s">
        <v>42</v>
      </c>
      <c r="P2" s="1" t="s">
        <v>14</v>
      </c>
      <c r="Q2" s="1" t="s">
        <v>15</v>
      </c>
      <c r="R2" s="1" t="s">
        <v>16</v>
      </c>
    </row>
    <row r="3" spans="1:21" x14ac:dyDescent="0.3">
      <c r="A3" t="s">
        <v>7</v>
      </c>
      <c r="D3" t="s">
        <v>17</v>
      </c>
      <c r="E3" t="s">
        <v>18</v>
      </c>
      <c r="F3" t="s">
        <v>18</v>
      </c>
      <c r="H3" t="s">
        <v>18</v>
      </c>
      <c r="K3" t="s">
        <v>19</v>
      </c>
      <c r="N3" t="s">
        <v>45</v>
      </c>
      <c r="O3" t="s">
        <v>44</v>
      </c>
      <c r="P3" t="s">
        <v>18</v>
      </c>
      <c r="Q3" t="s">
        <v>18</v>
      </c>
    </row>
    <row r="4" spans="1:21" x14ac:dyDescent="0.3">
      <c r="A4">
        <v>1</v>
      </c>
      <c r="B4" t="s">
        <v>20</v>
      </c>
      <c r="C4" t="s">
        <v>21</v>
      </c>
      <c r="D4">
        <v>1</v>
      </c>
      <c r="E4">
        <v>3440</v>
      </c>
      <c r="H4">
        <v>1323</v>
      </c>
      <c r="K4">
        <v>0.3</v>
      </c>
      <c r="N4">
        <v>1235</v>
      </c>
      <c r="O4">
        <f>(N4*1000)*(D4/1000)</f>
        <v>1235</v>
      </c>
      <c r="P4">
        <v>74</v>
      </c>
      <c r="Q4">
        <v>74</v>
      </c>
      <c r="R4" t="s">
        <v>22</v>
      </c>
    </row>
    <row r="5" spans="1:21" x14ac:dyDescent="0.3">
      <c r="A5">
        <f>A4+1</f>
        <v>2</v>
      </c>
      <c r="B5" t="s">
        <v>72</v>
      </c>
      <c r="C5" t="s">
        <v>21</v>
      </c>
      <c r="D5">
        <v>0.1</v>
      </c>
      <c r="E5">
        <v>200000</v>
      </c>
      <c r="H5">
        <v>79300</v>
      </c>
      <c r="K5">
        <v>0.3</v>
      </c>
      <c r="N5">
        <v>7800</v>
      </c>
      <c r="O5">
        <f t="shared" ref="O5:O14" si="0">(N5*1000)*(D5/1000)</f>
        <v>780</v>
      </c>
      <c r="P5">
        <v>450</v>
      </c>
      <c r="Q5">
        <v>450</v>
      </c>
      <c r="R5" t="s">
        <v>22</v>
      </c>
    </row>
    <row r="6" spans="1:21" x14ac:dyDescent="0.3">
      <c r="A6">
        <f t="shared" ref="A6:A12" si="1">A5+1</f>
        <v>3</v>
      </c>
      <c r="B6" t="s">
        <v>73</v>
      </c>
      <c r="C6" t="s">
        <v>21</v>
      </c>
      <c r="D6">
        <v>0.94</v>
      </c>
      <c r="E6">
        <v>205000</v>
      </c>
      <c r="H6">
        <v>80000</v>
      </c>
      <c r="K6">
        <v>0.3</v>
      </c>
      <c r="N6">
        <v>7850</v>
      </c>
      <c r="O6">
        <f t="shared" si="0"/>
        <v>7379</v>
      </c>
      <c r="P6">
        <v>814</v>
      </c>
      <c r="Q6">
        <v>814</v>
      </c>
      <c r="R6" t="s">
        <v>22</v>
      </c>
    </row>
    <row r="7" spans="1:21" x14ac:dyDescent="0.3">
      <c r="A7">
        <f t="shared" si="1"/>
        <v>4</v>
      </c>
      <c r="B7" t="s">
        <v>74</v>
      </c>
      <c r="C7" t="s">
        <v>21</v>
      </c>
      <c r="D7">
        <v>1</v>
      </c>
      <c r="E7">
        <v>118000</v>
      </c>
      <c r="H7">
        <v>47600</v>
      </c>
      <c r="K7">
        <v>0.3</v>
      </c>
      <c r="N7">
        <v>7200</v>
      </c>
      <c r="O7">
        <f t="shared" si="0"/>
        <v>7200</v>
      </c>
      <c r="P7">
        <v>310</v>
      </c>
      <c r="Q7">
        <v>310</v>
      </c>
      <c r="R7" t="s">
        <v>22</v>
      </c>
    </row>
    <row r="8" spans="1:21" x14ac:dyDescent="0.3">
      <c r="A8">
        <f t="shared" si="1"/>
        <v>5</v>
      </c>
      <c r="B8" t="s">
        <v>75</v>
      </c>
      <c r="C8" t="s">
        <v>23</v>
      </c>
      <c r="D8">
        <v>0.1</v>
      </c>
      <c r="E8">
        <v>44600</v>
      </c>
      <c r="F8">
        <v>17000</v>
      </c>
      <c r="H8">
        <v>3270</v>
      </c>
      <c r="K8">
        <v>0.26200000000000001</v>
      </c>
      <c r="N8">
        <v>1940</v>
      </c>
      <c r="O8">
        <f>(N8*1000)*(D8/1000)</f>
        <v>194</v>
      </c>
      <c r="P8">
        <v>609.19999999999993</v>
      </c>
      <c r="Q8">
        <v>38.1</v>
      </c>
      <c r="R8" t="s">
        <v>22</v>
      </c>
    </row>
    <row r="9" spans="1:21" x14ac:dyDescent="0.3">
      <c r="A9">
        <v>6</v>
      </c>
      <c r="B9" t="s">
        <v>76</v>
      </c>
      <c r="C9" t="s">
        <v>23</v>
      </c>
      <c r="D9">
        <v>0.1</v>
      </c>
      <c r="E9">
        <v>114500</v>
      </c>
      <c r="F9">
        <v>8390</v>
      </c>
      <c r="H9">
        <v>5990</v>
      </c>
      <c r="I9" s="2"/>
      <c r="J9" s="2"/>
      <c r="K9">
        <v>0.27</v>
      </c>
      <c r="N9">
        <v>1220</v>
      </c>
      <c r="O9">
        <f t="shared" si="0"/>
        <v>122</v>
      </c>
      <c r="P9">
        <v>1546</v>
      </c>
      <c r="Q9">
        <v>0</v>
      </c>
      <c r="R9" s="3" t="s">
        <v>24</v>
      </c>
    </row>
    <row r="10" spans="1:21" x14ac:dyDescent="0.3">
      <c r="A10">
        <f t="shared" si="1"/>
        <v>7</v>
      </c>
      <c r="B10" t="s">
        <v>77</v>
      </c>
      <c r="C10" t="s">
        <v>23</v>
      </c>
      <c r="D10">
        <v>0.1</v>
      </c>
      <c r="E10">
        <v>11100</v>
      </c>
      <c r="F10">
        <v>11100</v>
      </c>
      <c r="H10">
        <v>13530</v>
      </c>
      <c r="K10">
        <v>0.5</v>
      </c>
      <c r="N10">
        <v>1940</v>
      </c>
      <c r="O10">
        <f t="shared" si="0"/>
        <v>194</v>
      </c>
      <c r="P10">
        <v>42.9</v>
      </c>
      <c r="Q10">
        <v>42.6</v>
      </c>
    </row>
    <row r="11" spans="1:21" x14ac:dyDescent="0.3">
      <c r="A11">
        <f t="shared" si="1"/>
        <v>8</v>
      </c>
      <c r="B11" t="s">
        <v>78</v>
      </c>
      <c r="C11" t="s">
        <v>23</v>
      </c>
      <c r="D11">
        <v>0.1</v>
      </c>
      <c r="E11">
        <v>28700</v>
      </c>
      <c r="F11">
        <v>16600</v>
      </c>
      <c r="H11">
        <v>8400</v>
      </c>
      <c r="K11">
        <v>0.5</v>
      </c>
      <c r="N11">
        <v>1940</v>
      </c>
      <c r="O11">
        <f t="shared" si="0"/>
        <v>194</v>
      </c>
      <c r="P11">
        <v>396</v>
      </c>
      <c r="Q11">
        <v>76.399999999999991</v>
      </c>
    </row>
    <row r="12" spans="1:21" x14ac:dyDescent="0.3">
      <c r="A12">
        <f t="shared" si="1"/>
        <v>9</v>
      </c>
      <c r="B12" t="s">
        <v>79</v>
      </c>
      <c r="C12" t="s">
        <v>21</v>
      </c>
      <c r="D12">
        <v>10</v>
      </c>
      <c r="E12">
        <v>129.19999999999999</v>
      </c>
      <c r="H12">
        <v>48.946969696969703</v>
      </c>
      <c r="K12">
        <v>0.32</v>
      </c>
      <c r="N12">
        <v>130</v>
      </c>
      <c r="O12">
        <f t="shared" si="0"/>
        <v>1300</v>
      </c>
      <c r="P12">
        <v>2.0830000000000002</v>
      </c>
      <c r="Q12">
        <v>2.0830000000000002</v>
      </c>
    </row>
    <row r="13" spans="1:21" x14ac:dyDescent="0.3">
      <c r="A13">
        <v>7</v>
      </c>
      <c r="B13" t="s">
        <v>80</v>
      </c>
      <c r="C13" t="s">
        <v>21</v>
      </c>
      <c r="E13">
        <v>1</v>
      </c>
      <c r="H13">
        <v>0.3125</v>
      </c>
      <c r="K13">
        <v>0.3</v>
      </c>
      <c r="N13">
        <v>1150</v>
      </c>
      <c r="O13">
        <f t="shared" si="0"/>
        <v>0</v>
      </c>
      <c r="P13">
        <v>0</v>
      </c>
      <c r="Q13">
        <v>0</v>
      </c>
    </row>
    <row r="14" spans="1:21" x14ac:dyDescent="0.3">
      <c r="A14">
        <f t="shared" ref="A14" si="2">A13+1</f>
        <v>8</v>
      </c>
      <c r="B14" t="s">
        <v>81</v>
      </c>
      <c r="C14" t="s">
        <v>21</v>
      </c>
      <c r="E14">
        <v>4.5599999999999996</v>
      </c>
      <c r="F14" s="21"/>
      <c r="H14">
        <v>1.52</v>
      </c>
      <c r="K14">
        <v>0.49</v>
      </c>
      <c r="L14" s="4"/>
      <c r="N14">
        <v>1100</v>
      </c>
      <c r="O14">
        <f t="shared" si="0"/>
        <v>0</v>
      </c>
      <c r="P14">
        <v>0.69</v>
      </c>
      <c r="Q14">
        <v>0.69</v>
      </c>
    </row>
    <row r="15" spans="1:21" x14ac:dyDescent="0.3">
      <c r="L15" s="4"/>
      <c r="M15" s="4"/>
      <c r="N15" s="4"/>
      <c r="O15" s="4"/>
      <c r="P15" s="4"/>
      <c r="Q15" s="4"/>
      <c r="R15" s="4"/>
      <c r="S15" s="4"/>
      <c r="T15" s="4"/>
      <c r="U1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8"/>
  <sheetViews>
    <sheetView workbookViewId="0">
      <selection activeCell="P17" sqref="P17"/>
    </sheetView>
  </sheetViews>
  <sheetFormatPr defaultColWidth="8.88671875" defaultRowHeight="14.4" x14ac:dyDescent="0.3"/>
  <cols>
    <col min="1" max="1" width="8.44140625" customWidth="1"/>
    <col min="4" max="4" width="9.109375"/>
    <col min="9" max="9" width="12.5546875" bestFit="1" customWidth="1"/>
    <col min="11" max="11" width="13.109375" customWidth="1"/>
    <col min="12" max="12" width="12.5546875" bestFit="1" customWidth="1"/>
    <col min="14" max="14" width="9.109375"/>
    <col min="16" max="16" width="9.109375"/>
    <col min="18" max="18" width="9.33203125" customWidth="1"/>
  </cols>
  <sheetData>
    <row r="1" spans="1:19" x14ac:dyDescent="0.3">
      <c r="A1" t="s">
        <v>65</v>
      </c>
      <c r="E1" s="12"/>
      <c r="F1" s="8"/>
      <c r="G1" s="6"/>
      <c r="J1" s="9" t="s">
        <v>68</v>
      </c>
      <c r="K1" s="10">
        <v>0</v>
      </c>
      <c r="L1" s="11" t="s">
        <v>69</v>
      </c>
    </row>
    <row r="2" spans="1:19" x14ac:dyDescent="0.3">
      <c r="A2" t="s">
        <v>57</v>
      </c>
      <c r="B2" s="8" t="s">
        <v>58</v>
      </c>
      <c r="C2" t="s">
        <v>60</v>
      </c>
    </row>
    <row r="3" spans="1:19" x14ac:dyDescent="0.3">
      <c r="B3" s="8" t="s">
        <v>61</v>
      </c>
      <c r="C3" t="s">
        <v>62</v>
      </c>
    </row>
    <row r="4" spans="1:19" x14ac:dyDescent="0.3">
      <c r="B4" s="8" t="s">
        <v>63</v>
      </c>
      <c r="C4" t="s">
        <v>66</v>
      </c>
    </row>
    <row r="5" spans="1:19" x14ac:dyDescent="0.3">
      <c r="K5" s="13">
        <f>A24/30</f>
        <v>2.0499999999999998</v>
      </c>
    </row>
    <row r="6" spans="1:19" ht="27.75" customHeight="1" x14ac:dyDescent="0.3">
      <c r="A6" s="1" t="s">
        <v>27</v>
      </c>
      <c r="B6" s="1" t="s">
        <v>0</v>
      </c>
      <c r="C6" s="1" t="s">
        <v>3</v>
      </c>
      <c r="D6" s="1" t="s">
        <v>2</v>
      </c>
      <c r="E6" s="1" t="s">
        <v>59</v>
      </c>
      <c r="F6" s="1" t="s">
        <v>1</v>
      </c>
      <c r="H6" s="1" t="s">
        <v>27</v>
      </c>
      <c r="I6" s="1" t="s">
        <v>30</v>
      </c>
      <c r="K6" s="1" t="s">
        <v>64</v>
      </c>
    </row>
    <row r="7" spans="1:19" x14ac:dyDescent="0.3">
      <c r="A7">
        <v>0</v>
      </c>
      <c r="B7">
        <v>13.308</v>
      </c>
      <c r="C7" s="1">
        <v>3.3860000000000001</v>
      </c>
      <c r="D7" s="1">
        <v>100</v>
      </c>
      <c r="E7">
        <v>0</v>
      </c>
      <c r="F7">
        <v>0.5</v>
      </c>
      <c r="G7" s="14">
        <v>0.49209999999999998</v>
      </c>
      <c r="H7" s="5">
        <v>0</v>
      </c>
      <c r="I7" t="s">
        <v>51</v>
      </c>
      <c r="K7" s="5">
        <v>0</v>
      </c>
      <c r="O7" s="1"/>
      <c r="P7" s="1"/>
      <c r="S7" s="7"/>
    </row>
    <row r="8" spans="1:19" x14ac:dyDescent="0.3">
      <c r="A8">
        <v>0.29999999999999982</v>
      </c>
      <c r="B8">
        <v>13.308</v>
      </c>
      <c r="C8" s="1">
        <v>3.3860000000000001</v>
      </c>
      <c r="D8" s="1">
        <v>100</v>
      </c>
      <c r="E8">
        <v>0</v>
      </c>
      <c r="F8">
        <v>0.5</v>
      </c>
      <c r="G8" s="14"/>
      <c r="H8">
        <v>1.3666999999999998</v>
      </c>
      <c r="I8" t="s">
        <v>51</v>
      </c>
      <c r="K8" s="5">
        <f t="shared" ref="K8:K37" si="0">K7+$K$5</f>
        <v>2.0499999999999998</v>
      </c>
      <c r="O8" s="1"/>
      <c r="P8" s="1"/>
      <c r="S8" s="7"/>
    </row>
    <row r="9" spans="1:19" x14ac:dyDescent="0.3">
      <c r="A9">
        <v>1.3666999999999998</v>
      </c>
      <c r="B9">
        <v>13.308</v>
      </c>
      <c r="C9" s="1">
        <v>3.3860000000000001</v>
      </c>
      <c r="D9" s="1">
        <v>100</v>
      </c>
      <c r="E9">
        <v>0</v>
      </c>
      <c r="F9">
        <v>0.5</v>
      </c>
      <c r="G9" s="14">
        <v>0.49209999999999998</v>
      </c>
      <c r="H9">
        <v>10.25</v>
      </c>
      <c r="I9" t="s">
        <v>52</v>
      </c>
      <c r="K9" s="5">
        <f t="shared" si="0"/>
        <v>4.0999999999999996</v>
      </c>
      <c r="S9" s="7"/>
    </row>
    <row r="10" spans="1:19" x14ac:dyDescent="0.3">
      <c r="A10">
        <v>10.25</v>
      </c>
      <c r="B10">
        <v>13.308</v>
      </c>
      <c r="C10">
        <v>4.5570000000000004</v>
      </c>
      <c r="D10">
        <v>40.5</v>
      </c>
      <c r="E10">
        <v>0.1</v>
      </c>
      <c r="F10">
        <v>0.27500000000000002</v>
      </c>
      <c r="G10" s="14">
        <v>0.2923</v>
      </c>
      <c r="H10">
        <v>14.35</v>
      </c>
      <c r="I10" t="s">
        <v>53</v>
      </c>
      <c r="K10" s="5">
        <f t="shared" si="0"/>
        <v>6.1499999999999995</v>
      </c>
      <c r="S10" s="7"/>
    </row>
    <row r="11" spans="1:19" x14ac:dyDescent="0.3">
      <c r="A11">
        <v>14.35</v>
      </c>
      <c r="B11">
        <v>11.48</v>
      </c>
      <c r="C11">
        <v>4.6520000000000001</v>
      </c>
      <c r="D11">
        <v>35</v>
      </c>
      <c r="F11">
        <v>0.27500000000000002</v>
      </c>
      <c r="G11" s="14">
        <v>0.27800000000000002</v>
      </c>
      <c r="H11">
        <v>22.55</v>
      </c>
      <c r="I11" t="s">
        <v>54</v>
      </c>
      <c r="K11" s="5">
        <f t="shared" si="0"/>
        <v>8.1999999999999993</v>
      </c>
      <c r="S11" s="7"/>
    </row>
    <row r="12" spans="1:19" x14ac:dyDescent="0.3">
      <c r="A12">
        <v>18.45</v>
      </c>
      <c r="B12">
        <v>10.162000000000001</v>
      </c>
      <c r="G12" s="14"/>
      <c r="H12">
        <v>26.65</v>
      </c>
      <c r="I12" t="s">
        <v>55</v>
      </c>
      <c r="K12" s="5">
        <f t="shared" si="0"/>
        <v>10.25</v>
      </c>
      <c r="S12" s="7"/>
    </row>
    <row r="13" spans="1:19" x14ac:dyDescent="0.3">
      <c r="A13">
        <v>22.55</v>
      </c>
      <c r="B13">
        <v>9.0109999999999992</v>
      </c>
      <c r="C13">
        <v>4.2489999999999997</v>
      </c>
      <c r="D13">
        <v>30</v>
      </c>
      <c r="F13">
        <v>0.27500000000000002</v>
      </c>
      <c r="G13" s="14">
        <v>0.2923</v>
      </c>
      <c r="H13">
        <v>30.75</v>
      </c>
      <c r="I13" t="s">
        <v>55</v>
      </c>
      <c r="K13" s="5">
        <f t="shared" si="0"/>
        <v>12.3</v>
      </c>
      <c r="S13" s="7"/>
    </row>
    <row r="14" spans="1:19" x14ac:dyDescent="0.3">
      <c r="A14">
        <v>26.65</v>
      </c>
      <c r="B14">
        <v>7.7949999999999999</v>
      </c>
      <c r="C14">
        <v>4.0069999999999997</v>
      </c>
      <c r="D14">
        <v>25</v>
      </c>
      <c r="F14">
        <v>0.27500000000000002</v>
      </c>
      <c r="G14" s="14">
        <v>0.3216</v>
      </c>
      <c r="H14">
        <v>34.85</v>
      </c>
      <c r="I14" t="s">
        <v>56</v>
      </c>
      <c r="K14" s="5">
        <f t="shared" si="0"/>
        <v>14.350000000000001</v>
      </c>
      <c r="O14" s="1"/>
      <c r="P14" s="1"/>
      <c r="S14" s="7"/>
    </row>
    <row r="15" spans="1:19" x14ac:dyDescent="0.3">
      <c r="A15">
        <v>30.75</v>
      </c>
      <c r="B15">
        <v>6.5439999999999996</v>
      </c>
      <c r="C15">
        <v>3.7480000000000002</v>
      </c>
      <c r="D15">
        <v>25</v>
      </c>
      <c r="F15">
        <v>0.27500000000000002</v>
      </c>
      <c r="G15" s="14">
        <v>0.3216</v>
      </c>
      <c r="H15">
        <v>38.950000000000003</v>
      </c>
      <c r="I15" t="s">
        <v>56</v>
      </c>
      <c r="K15" s="5">
        <f t="shared" si="0"/>
        <v>16.400000000000002</v>
      </c>
      <c r="S15" s="7"/>
    </row>
    <row r="16" spans="1:19" x14ac:dyDescent="0.3">
      <c r="A16">
        <v>34.85</v>
      </c>
      <c r="B16">
        <v>5.3609999999999998</v>
      </c>
      <c r="C16">
        <v>3.5019999999999998</v>
      </c>
      <c r="D16">
        <v>21</v>
      </c>
      <c r="F16">
        <v>0.27500000000000002</v>
      </c>
      <c r="G16" s="14">
        <v>0.33650000000000002</v>
      </c>
      <c r="H16">
        <v>43.05</v>
      </c>
      <c r="I16" t="s">
        <v>71</v>
      </c>
      <c r="K16" s="5">
        <f t="shared" si="0"/>
        <v>18.450000000000003</v>
      </c>
      <c r="S16" s="7"/>
    </row>
    <row r="17" spans="1:19" x14ac:dyDescent="0.3">
      <c r="A17">
        <v>38.950000000000003</v>
      </c>
      <c r="B17">
        <v>4.1879999999999997</v>
      </c>
      <c r="C17">
        <v>3.2559999999999998</v>
      </c>
      <c r="D17">
        <v>21</v>
      </c>
      <c r="F17">
        <v>0.27500000000000002</v>
      </c>
      <c r="G17" s="14">
        <v>0.33650000000000002</v>
      </c>
      <c r="H17">
        <v>61.5</v>
      </c>
      <c r="I17" t="s">
        <v>71</v>
      </c>
      <c r="K17" s="5">
        <f t="shared" si="0"/>
        <v>20.500000000000004</v>
      </c>
      <c r="S17" s="7"/>
    </row>
    <row r="18" spans="1:19" x14ac:dyDescent="0.3">
      <c r="A18">
        <v>43.05</v>
      </c>
      <c r="B18">
        <v>3.125</v>
      </c>
      <c r="C18">
        <v>3.01</v>
      </c>
      <c r="D18">
        <v>18</v>
      </c>
      <c r="F18">
        <v>0.27500000000000002</v>
      </c>
      <c r="G18" s="14">
        <v>0.36680000000000001</v>
      </c>
      <c r="K18" s="5">
        <f t="shared" si="0"/>
        <v>22.550000000000004</v>
      </c>
      <c r="S18" s="7"/>
    </row>
    <row r="19" spans="1:19" x14ac:dyDescent="0.3">
      <c r="A19">
        <v>47.15</v>
      </c>
      <c r="B19">
        <v>2.319</v>
      </c>
      <c r="C19">
        <v>2.7639999999999998</v>
      </c>
      <c r="F19">
        <v>0.27500000000000002</v>
      </c>
      <c r="G19" s="14"/>
      <c r="K19" s="5">
        <f t="shared" si="0"/>
        <v>24.600000000000005</v>
      </c>
      <c r="S19" s="7"/>
    </row>
    <row r="20" spans="1:19" x14ac:dyDescent="0.3">
      <c r="A20">
        <v>51.25</v>
      </c>
      <c r="B20">
        <v>1.526</v>
      </c>
      <c r="C20">
        <v>2.5179999999999998</v>
      </c>
      <c r="F20">
        <v>0.27500000000000002</v>
      </c>
      <c r="G20" s="14"/>
      <c r="K20" s="5">
        <f t="shared" si="0"/>
        <v>26.650000000000006</v>
      </c>
      <c r="S20" s="7"/>
    </row>
    <row r="21" spans="1:19" x14ac:dyDescent="0.3">
      <c r="A21">
        <v>54.666699999999999</v>
      </c>
      <c r="B21">
        <v>0.86299999999999999</v>
      </c>
      <c r="C21">
        <v>2.3130000000000002</v>
      </c>
      <c r="F21">
        <v>0.27500000000000002</v>
      </c>
      <c r="G21" s="14"/>
      <c r="K21" s="5">
        <f t="shared" si="0"/>
        <v>28.700000000000006</v>
      </c>
      <c r="S21" s="7"/>
    </row>
    <row r="22" spans="1:19" x14ac:dyDescent="0.3">
      <c r="A22">
        <v>57.4</v>
      </c>
      <c r="B22">
        <v>0.37</v>
      </c>
      <c r="C22">
        <v>2.0859999999999999</v>
      </c>
      <c r="F22">
        <v>0.27500000000000002</v>
      </c>
      <c r="G22" s="14"/>
      <c r="K22" s="5">
        <f t="shared" si="0"/>
        <v>30.750000000000007</v>
      </c>
      <c r="S22" s="7"/>
    </row>
    <row r="23" spans="1:19" x14ac:dyDescent="0.3">
      <c r="A23">
        <v>60.133299999999998</v>
      </c>
      <c r="B23">
        <v>0.106</v>
      </c>
      <c r="C23">
        <v>1.419</v>
      </c>
      <c r="F23">
        <v>0.27500000000000002</v>
      </c>
      <c r="G23" s="14"/>
      <c r="K23" s="5">
        <f t="shared" si="0"/>
        <v>32.800000000000004</v>
      </c>
      <c r="S23" s="7"/>
    </row>
    <row r="24" spans="1:19" x14ac:dyDescent="0.3">
      <c r="A24">
        <v>61.5</v>
      </c>
      <c r="B24">
        <v>0</v>
      </c>
      <c r="C24">
        <v>1.0854999999999999</v>
      </c>
      <c r="D24">
        <v>18</v>
      </c>
      <c r="E24">
        <v>0</v>
      </c>
      <c r="F24">
        <v>0.27500000000000002</v>
      </c>
      <c r="G24" s="14">
        <v>0.36680000000000001</v>
      </c>
      <c r="K24" s="5">
        <f t="shared" si="0"/>
        <v>34.85</v>
      </c>
      <c r="S24" s="7"/>
    </row>
    <row r="25" spans="1:19" x14ac:dyDescent="0.3">
      <c r="K25" s="5">
        <f t="shared" si="0"/>
        <v>36.9</v>
      </c>
    </row>
    <row r="26" spans="1:19" x14ac:dyDescent="0.3">
      <c r="K26" s="5">
        <f t="shared" si="0"/>
        <v>38.949999999999996</v>
      </c>
    </row>
    <row r="27" spans="1:19" x14ac:dyDescent="0.3">
      <c r="K27" s="5">
        <f t="shared" si="0"/>
        <v>40.999999999999993</v>
      </c>
    </row>
    <row r="28" spans="1:19" x14ac:dyDescent="0.3">
      <c r="K28" s="5">
        <f t="shared" si="0"/>
        <v>43.04999999999999</v>
      </c>
    </row>
    <row r="29" spans="1:19" x14ac:dyDescent="0.3">
      <c r="K29" s="5">
        <f t="shared" si="0"/>
        <v>45.099999999999987</v>
      </c>
    </row>
    <row r="30" spans="1:19" x14ac:dyDescent="0.3">
      <c r="K30" s="5">
        <f t="shared" si="0"/>
        <v>47.149999999999984</v>
      </c>
    </row>
    <row r="31" spans="1:19" x14ac:dyDescent="0.3">
      <c r="K31" s="5">
        <f t="shared" si="0"/>
        <v>49.199999999999982</v>
      </c>
    </row>
    <row r="32" spans="1:19" x14ac:dyDescent="0.3">
      <c r="K32" s="5">
        <f t="shared" si="0"/>
        <v>51.249999999999979</v>
      </c>
    </row>
    <row r="33" spans="11:11" x14ac:dyDescent="0.3">
      <c r="K33" s="5">
        <f t="shared" si="0"/>
        <v>53.299999999999976</v>
      </c>
    </row>
    <row r="34" spans="11:11" x14ac:dyDescent="0.3">
      <c r="K34" s="5">
        <f t="shared" si="0"/>
        <v>55.349999999999973</v>
      </c>
    </row>
    <row r="35" spans="11:11" x14ac:dyDescent="0.3">
      <c r="K35" s="5">
        <f t="shared" si="0"/>
        <v>57.39999999999997</v>
      </c>
    </row>
    <row r="36" spans="11:11" x14ac:dyDescent="0.3">
      <c r="K36" s="5">
        <f t="shared" si="0"/>
        <v>59.449999999999967</v>
      </c>
    </row>
    <row r="37" spans="11:11" x14ac:dyDescent="0.3">
      <c r="K37" s="5">
        <f t="shared" si="0"/>
        <v>61.499999999999964</v>
      </c>
    </row>
    <row r="38" spans="11:11" x14ac:dyDescent="0.3">
      <c r="K38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8"/>
  <sheetViews>
    <sheetView tabSelected="1" zoomScaleNormal="100" workbookViewId="0">
      <pane ySplit="6" topLeftCell="A7" activePane="bottomLeft" state="frozen"/>
      <selection pane="bottomLeft" activeCell="C2" sqref="C2"/>
    </sheetView>
  </sheetViews>
  <sheetFormatPr defaultColWidth="8.88671875" defaultRowHeight="14.4" x14ac:dyDescent="0.3"/>
  <cols>
    <col min="1" max="1" width="11.5546875" customWidth="1"/>
    <col min="2" max="2" width="17.109375" customWidth="1"/>
    <col min="3" max="4" width="8.5546875" customWidth="1"/>
    <col min="5" max="5" width="8.33203125" customWidth="1"/>
    <col min="6" max="6" width="8.109375" customWidth="1"/>
    <col min="7" max="7" width="16.88671875" customWidth="1"/>
    <col min="8" max="8" width="12.109375" customWidth="1"/>
    <col min="9" max="10" width="10.44140625" customWidth="1"/>
    <col min="11" max="11" width="9.109375" customWidth="1"/>
    <col min="13" max="13" width="14.5546875" customWidth="1"/>
  </cols>
  <sheetData>
    <row r="1" spans="1:19" s="16" customFormat="1" x14ac:dyDescent="0.3">
      <c r="A1" s="15" t="s">
        <v>65</v>
      </c>
      <c r="G1" s="17" t="s">
        <v>68</v>
      </c>
      <c r="H1" s="18">
        <v>0</v>
      </c>
      <c r="I1" s="19" t="s">
        <v>69</v>
      </c>
    </row>
    <row r="2" spans="1:19" s="16" customFormat="1" x14ac:dyDescent="0.3">
      <c r="B2" s="15" t="s">
        <v>32</v>
      </c>
      <c r="C2" s="16">
        <v>150</v>
      </c>
      <c r="D2" s="16" t="s">
        <v>17</v>
      </c>
    </row>
    <row r="3" spans="1:19" s="16" customFormat="1" x14ac:dyDescent="0.3">
      <c r="B3" s="15" t="s">
        <v>40</v>
      </c>
      <c r="C3" s="16">
        <v>100</v>
      </c>
      <c r="D3" s="16" t="s">
        <v>17</v>
      </c>
      <c r="F3" s="15" t="s">
        <v>67</v>
      </c>
    </row>
    <row r="4" spans="1:19" s="16" customFormat="1" x14ac:dyDescent="0.3">
      <c r="B4" s="15" t="s">
        <v>41</v>
      </c>
      <c r="C4" s="16">
        <v>100</v>
      </c>
      <c r="D4" s="16" t="s">
        <v>17</v>
      </c>
    </row>
    <row r="5" spans="1:19" s="16" customFormat="1" x14ac:dyDescent="0.3">
      <c r="B5" s="15" t="s">
        <v>70</v>
      </c>
      <c r="C5" s="16">
        <v>0</v>
      </c>
      <c r="D5" s="16" t="s">
        <v>17</v>
      </c>
    </row>
    <row r="6" spans="1:19" s="15" customFormat="1" ht="28.8" x14ac:dyDescent="0.3">
      <c r="A6" s="20" t="s">
        <v>50</v>
      </c>
      <c r="B6" s="20" t="s">
        <v>46</v>
      </c>
      <c r="C6" s="20" t="s">
        <v>7</v>
      </c>
      <c r="D6" s="20" t="s">
        <v>28</v>
      </c>
      <c r="E6" s="20" t="s">
        <v>25</v>
      </c>
      <c r="F6" s="20" t="s">
        <v>26</v>
      </c>
      <c r="G6" s="20" t="s">
        <v>37</v>
      </c>
      <c r="H6" s="20" t="s">
        <v>36</v>
      </c>
      <c r="I6" s="20" t="s">
        <v>35</v>
      </c>
      <c r="K6" s="20"/>
      <c r="L6" s="20"/>
      <c r="M6" s="20"/>
      <c r="N6" s="20"/>
      <c r="O6" s="20"/>
      <c r="P6" s="20"/>
      <c r="Q6" s="20"/>
      <c r="R6" s="20"/>
      <c r="S6" s="20"/>
    </row>
    <row r="7" spans="1:19" x14ac:dyDescent="0.3">
      <c r="A7">
        <v>0</v>
      </c>
      <c r="B7" t="s">
        <v>84</v>
      </c>
      <c r="C7">
        <v>1</v>
      </c>
      <c r="D7">
        <v>0</v>
      </c>
      <c r="E7" t="s">
        <v>4</v>
      </c>
      <c r="F7" t="s">
        <v>4</v>
      </c>
      <c r="G7" t="s">
        <v>33</v>
      </c>
      <c r="H7" t="s">
        <v>34</v>
      </c>
      <c r="I7" t="s">
        <v>38</v>
      </c>
    </row>
    <row r="8" spans="1:19" x14ac:dyDescent="0.3">
      <c r="A8">
        <v>0</v>
      </c>
      <c r="B8" t="s">
        <v>85</v>
      </c>
      <c r="C8">
        <v>8</v>
      </c>
      <c r="D8" s="6">
        <v>0</v>
      </c>
      <c r="E8" t="s">
        <v>4</v>
      </c>
      <c r="F8" t="s">
        <v>4</v>
      </c>
      <c r="G8" t="s">
        <v>83</v>
      </c>
      <c r="H8" t="s">
        <v>82</v>
      </c>
      <c r="I8" t="s">
        <v>38</v>
      </c>
    </row>
    <row r="9" spans="1:19" x14ac:dyDescent="0.3">
      <c r="A9">
        <v>0</v>
      </c>
      <c r="B9" t="s">
        <v>90</v>
      </c>
      <c r="C9">
        <v>6</v>
      </c>
      <c r="D9">
        <v>0</v>
      </c>
      <c r="E9" t="s">
        <v>6</v>
      </c>
      <c r="F9" t="s">
        <v>6</v>
      </c>
      <c r="G9" t="s">
        <v>88</v>
      </c>
      <c r="H9" t="s">
        <v>89</v>
      </c>
      <c r="I9" t="s">
        <v>38</v>
      </c>
    </row>
    <row r="10" spans="1:19" x14ac:dyDescent="0.3">
      <c r="A10">
        <v>0</v>
      </c>
      <c r="B10" t="s">
        <v>86</v>
      </c>
      <c r="C10">
        <v>5</v>
      </c>
      <c r="D10">
        <v>0</v>
      </c>
      <c r="E10" t="s">
        <v>91</v>
      </c>
      <c r="F10" t="s">
        <v>91</v>
      </c>
      <c r="G10" t="s">
        <v>92</v>
      </c>
      <c r="H10" t="s">
        <v>93</v>
      </c>
      <c r="I10" t="s">
        <v>38</v>
      </c>
    </row>
    <row r="11" spans="1:19" x14ac:dyDescent="0.3">
      <c r="A11">
        <v>0</v>
      </c>
      <c r="B11" t="s">
        <v>94</v>
      </c>
      <c r="C11">
        <v>5</v>
      </c>
      <c r="D11">
        <v>0</v>
      </c>
      <c r="E11" t="s">
        <v>39</v>
      </c>
      <c r="F11" t="s">
        <v>39</v>
      </c>
      <c r="G11" t="s">
        <v>95</v>
      </c>
      <c r="H11" t="s">
        <v>96</v>
      </c>
      <c r="I11" t="s">
        <v>38</v>
      </c>
    </row>
    <row r="12" spans="1:19" x14ac:dyDescent="0.3">
      <c r="A12">
        <v>0</v>
      </c>
      <c r="B12" t="s">
        <v>97</v>
      </c>
      <c r="C12">
        <v>9</v>
      </c>
      <c r="D12">
        <v>0</v>
      </c>
      <c r="E12" t="s">
        <v>29</v>
      </c>
      <c r="F12" t="s">
        <v>29</v>
      </c>
      <c r="G12" t="s">
        <v>99</v>
      </c>
      <c r="H12" t="s">
        <v>100</v>
      </c>
      <c r="I12" t="s">
        <v>38</v>
      </c>
    </row>
    <row r="13" spans="1:19" x14ac:dyDescent="0.3">
      <c r="A13">
        <v>0</v>
      </c>
      <c r="B13" t="s">
        <v>98</v>
      </c>
      <c r="C13">
        <v>9</v>
      </c>
      <c r="D13">
        <v>0</v>
      </c>
      <c r="E13" t="s">
        <v>5</v>
      </c>
      <c r="F13" t="s">
        <v>5</v>
      </c>
      <c r="G13" t="s">
        <v>99</v>
      </c>
      <c r="H13" t="s">
        <v>100</v>
      </c>
      <c r="I13" t="s">
        <v>38</v>
      </c>
    </row>
    <row r="14" spans="1:19" x14ac:dyDescent="0.3">
      <c r="A14">
        <v>0</v>
      </c>
      <c r="B14" t="s">
        <v>87</v>
      </c>
      <c r="C14">
        <v>1</v>
      </c>
      <c r="D14">
        <v>0</v>
      </c>
      <c r="E14" t="s">
        <v>4</v>
      </c>
      <c r="F14" t="s">
        <v>4</v>
      </c>
      <c r="G14" t="s">
        <v>83</v>
      </c>
      <c r="H14" t="s">
        <v>82</v>
      </c>
      <c r="I14" t="s">
        <v>38</v>
      </c>
    </row>
    <row r="15" spans="1:19" x14ac:dyDescent="0.3">
      <c r="A15">
        <v>0</v>
      </c>
      <c r="B15" t="s">
        <v>104</v>
      </c>
      <c r="C15">
        <v>8</v>
      </c>
      <c r="D15">
        <v>0</v>
      </c>
      <c r="E15" t="s">
        <v>4</v>
      </c>
      <c r="F15" t="s">
        <v>4</v>
      </c>
      <c r="G15" t="s">
        <v>105</v>
      </c>
      <c r="H15" t="s">
        <v>106</v>
      </c>
      <c r="I15" t="s">
        <v>38</v>
      </c>
    </row>
    <row r="16" spans="1:19" x14ac:dyDescent="0.3">
      <c r="A16">
        <v>1</v>
      </c>
      <c r="B16" t="s">
        <v>31</v>
      </c>
      <c r="C16">
        <v>7</v>
      </c>
      <c r="D16">
        <v>0</v>
      </c>
      <c r="E16" t="s">
        <v>47</v>
      </c>
      <c r="F16" t="s">
        <v>47</v>
      </c>
      <c r="G16" t="s">
        <v>101</v>
      </c>
      <c r="H16" t="s">
        <v>103</v>
      </c>
      <c r="I16" t="s">
        <v>38</v>
      </c>
    </row>
    <row r="17" spans="1:9" x14ac:dyDescent="0.3">
      <c r="A17">
        <v>1</v>
      </c>
      <c r="B17" t="s">
        <v>49</v>
      </c>
      <c r="C17">
        <v>9</v>
      </c>
      <c r="D17">
        <v>0</v>
      </c>
      <c r="E17" t="s">
        <v>47</v>
      </c>
      <c r="F17" t="s">
        <v>47</v>
      </c>
      <c r="G17" t="s">
        <v>101</v>
      </c>
      <c r="H17" t="s">
        <v>102</v>
      </c>
      <c r="I17" t="s">
        <v>38</v>
      </c>
    </row>
    <row r="18" spans="1:9" x14ac:dyDescent="0.3">
      <c r="A18">
        <v>1</v>
      </c>
      <c r="B18" t="s">
        <v>31</v>
      </c>
      <c r="C18">
        <v>7</v>
      </c>
      <c r="D18">
        <v>0</v>
      </c>
      <c r="E18" t="s">
        <v>47</v>
      </c>
      <c r="F18" t="s">
        <v>47</v>
      </c>
      <c r="G18" t="s">
        <v>101</v>
      </c>
      <c r="H18" t="s">
        <v>103</v>
      </c>
      <c r="I18" t="s">
        <v>38</v>
      </c>
    </row>
    <row r="19" spans="1:9" x14ac:dyDescent="0.3">
      <c r="A19">
        <v>2</v>
      </c>
      <c r="B19" t="s">
        <v>31</v>
      </c>
      <c r="C19">
        <v>7</v>
      </c>
      <c r="D19">
        <v>0</v>
      </c>
      <c r="E19" t="s">
        <v>48</v>
      </c>
      <c r="F19" t="s">
        <v>48</v>
      </c>
      <c r="G19" t="s">
        <v>101</v>
      </c>
      <c r="H19" t="s">
        <v>103</v>
      </c>
      <c r="I19" t="s">
        <v>38</v>
      </c>
    </row>
    <row r="20" spans="1:9" x14ac:dyDescent="0.3">
      <c r="A20">
        <v>2</v>
      </c>
      <c r="B20" t="s">
        <v>49</v>
      </c>
      <c r="C20">
        <v>9</v>
      </c>
      <c r="D20">
        <v>0</v>
      </c>
      <c r="E20" t="s">
        <v>48</v>
      </c>
      <c r="F20" t="s">
        <v>48</v>
      </c>
      <c r="G20" t="s">
        <v>101</v>
      </c>
      <c r="H20" t="s">
        <v>102</v>
      </c>
      <c r="I20" t="s">
        <v>38</v>
      </c>
    </row>
    <row r="21" spans="1:9" x14ac:dyDescent="0.3">
      <c r="A21">
        <v>2</v>
      </c>
      <c r="B21" t="s">
        <v>31</v>
      </c>
      <c r="C21">
        <v>7</v>
      </c>
      <c r="D21">
        <v>0</v>
      </c>
      <c r="E21" t="s">
        <v>48</v>
      </c>
      <c r="F21" t="s">
        <v>48</v>
      </c>
      <c r="G21" t="s">
        <v>101</v>
      </c>
      <c r="H21" t="s">
        <v>103</v>
      </c>
      <c r="I21" t="s">
        <v>38</v>
      </c>
    </row>
    <row r="28" spans="1:9" x14ac:dyDescent="0.3">
      <c r="B28" s="1"/>
      <c r="C28" s="1"/>
      <c r="D28" s="1"/>
      <c r="E28" s="1"/>
      <c r="F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Materials</vt:lpstr>
      <vt:lpstr>Geometry</vt:lpstr>
      <vt:lpstr>Components</vt:lpstr>
    </vt:vector>
  </TitlesOfParts>
  <Company>Sandia National Laboratories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Berg, Jonathan Charles</dc:creator>
  <cp:lastModifiedBy>Jose Mora Amaro</cp:lastModifiedBy>
  <dcterms:created xsi:type="dcterms:W3CDTF">2013-05-24T15:02:36Z</dcterms:created>
  <dcterms:modified xsi:type="dcterms:W3CDTF">2024-09-26T15:28:09Z</dcterms:modified>
</cp:coreProperties>
</file>