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2700" yWindow="740" windowWidth="29520" windowHeight="18380" tabRatio="500"/>
  </bookViews>
  <sheets>
    <sheet name="Hypothesis Test Analysis" sheetId="2" r:id="rId1"/>
    <sheet name="profile data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5" i="2" l="1"/>
  <c r="Q41" i="2"/>
  <c r="Q36" i="2"/>
  <c r="Q34" i="2"/>
  <c r="Q35" i="2"/>
  <c r="Q37" i="2"/>
  <c r="Q38" i="2"/>
  <c r="Q39" i="2"/>
  <c r="Q40" i="2"/>
  <c r="Q42" i="2"/>
  <c r="Q43" i="2"/>
  <c r="Q44" i="2"/>
  <c r="Q46" i="2"/>
  <c r="Q47" i="2"/>
  <c r="Q49" i="2"/>
  <c r="C38" i="2"/>
  <c r="G49" i="2"/>
  <c r="C32" i="2"/>
  <c r="C35" i="2"/>
  <c r="C34" i="2"/>
  <c r="C36" i="2"/>
  <c r="C37" i="2"/>
  <c r="C39" i="2"/>
  <c r="C40" i="2"/>
  <c r="C42" i="2"/>
  <c r="G16" i="2"/>
  <c r="C11" i="2"/>
  <c r="C14" i="2"/>
  <c r="C13" i="2"/>
  <c r="C15" i="2"/>
  <c r="C16" i="2"/>
  <c r="Q14" i="2"/>
  <c r="Q13" i="2"/>
  <c r="Q16" i="2"/>
  <c r="C17" i="2"/>
  <c r="C18" i="2"/>
  <c r="C21" i="2"/>
</calcChain>
</file>

<file path=xl/sharedStrings.xml><?xml version="1.0" encoding="utf-8"?>
<sst xmlns="http://schemas.openxmlformats.org/spreadsheetml/2006/main" count="121" uniqueCount="48">
  <si>
    <t>Index</t>
  </si>
  <si>
    <t>Trials</t>
  </si>
  <si>
    <t>ALL_ABOVE</t>
  </si>
  <si>
    <t>TRUE_SELECT</t>
  </si>
  <si>
    <t>FALSE_SELECT</t>
  </si>
  <si>
    <t>MAX_FREQ</t>
  </si>
  <si>
    <t>MAX_FREQ_PLUS</t>
  </si>
  <si>
    <t>MIN_FREQ</t>
  </si>
  <si>
    <t>B_OF_W</t>
  </si>
  <si>
    <t>COMP_FREQ</t>
  </si>
  <si>
    <t>RANDOM</t>
  </si>
  <si>
    <t>----------</t>
  </si>
  <si>
    <t>True/False</t>
  </si>
  <si>
    <t>AGENT</t>
  </si>
  <si>
    <t>Multiple Choice</t>
  </si>
  <si>
    <t>H0:  Agent answer rate = 0.5</t>
  </si>
  <si>
    <t>H1:  Agent answer rate &gt; 0.5</t>
  </si>
  <si>
    <t>Question Count</t>
  </si>
  <si>
    <t>E(Question Score)</t>
  </si>
  <si>
    <t>Var(Question Score)</t>
  </si>
  <si>
    <t>E(Exam Score)</t>
  </si>
  <si>
    <t>Var(Exam Score)</t>
  </si>
  <si>
    <t>Std(Exam Score)</t>
  </si>
  <si>
    <t>Observed Exam Score</t>
  </si>
  <si>
    <t>z-score for Observed Exam Score</t>
  </si>
  <si>
    <t>z-score for p-value of 1%</t>
  </si>
  <si>
    <t>Conclusion:</t>
  </si>
  <si>
    <t>H0:  Agent answer rate = 0.25</t>
  </si>
  <si>
    <t>H1:  Agent answer rate &gt; 0.25</t>
  </si>
  <si>
    <t>PROFILE</t>
  </si>
  <si>
    <t>DESCRIPTION</t>
  </si>
  <si>
    <t>true/false</t>
  </si>
  <si>
    <t>true/false/absolute</t>
  </si>
  <si>
    <t>long options</t>
  </si>
  <si>
    <t>definition</t>
  </si>
  <si>
    <t>except/long options</t>
  </si>
  <si>
    <t>except/definition</t>
  </si>
  <si>
    <t>none of above/long options</t>
  </si>
  <si>
    <t>none of above/definition</t>
  </si>
  <si>
    <t>none of above/except/long option</t>
  </si>
  <si>
    <t>all of above/long options</t>
  </si>
  <si>
    <t>all of above/definition</t>
  </si>
  <si>
    <t>all of above/except/has long options</t>
  </si>
  <si>
    <t>all of above/except/definition</t>
  </si>
  <si>
    <t>definition/not</t>
  </si>
  <si>
    <t>none of above/definition/not</t>
  </si>
  <si>
    <t>all of above/definition/not</t>
  </si>
  <si>
    <t>Hypothesis Test Analysis: v. 2.0.0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</si>
</sst>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4" fillId="0" borderId="0" xfId="0" applyFont="1"/>
    <xf numFmtId="0" fontId="0" fillId="0" borderId="1" xfId="0" applyBorder="1"/>
    <xf numFmtId="0" fontId="5" fillId="0" borderId="0" xfId="0" applyFont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9"/>
  <sheetViews>
    <sheetView showGridLines="0" tabSelected="1" workbookViewId="0">
      <selection activeCell="B4" sqref="B4"/>
    </sheetView>
  </sheetViews>
  <sheetFormatPr baseColWidth="10" defaultRowHeight="15" x14ac:dyDescent="0"/>
  <cols>
    <col min="2" max="2" width="28.83203125" customWidth="1"/>
    <col min="18" max="18" width="2.83203125" customWidth="1"/>
  </cols>
  <sheetData>
    <row r="2" spans="2:19" ht="17">
      <c r="B2" s="4" t="s">
        <v>47</v>
      </c>
    </row>
    <row r="5" spans="2:19">
      <c r="B5" s="1" t="s">
        <v>12</v>
      </c>
    </row>
    <row r="8" spans="2:19">
      <c r="B8" t="s">
        <v>15</v>
      </c>
    </row>
    <row r="9" spans="2:19">
      <c r="B9" t="s">
        <v>16</v>
      </c>
      <c r="F9" s="1" t="s">
        <v>12</v>
      </c>
    </row>
    <row r="10" spans="2:19">
      <c r="S10" t="s">
        <v>29</v>
      </c>
    </row>
    <row r="11" spans="2:19">
      <c r="B11" t="s">
        <v>17</v>
      </c>
      <c r="C11">
        <f>G16</f>
        <v>432</v>
      </c>
      <c r="F11" t="s">
        <v>0</v>
      </c>
      <c r="G11" t="s">
        <v>1</v>
      </c>
      <c r="H11" t="s">
        <v>2</v>
      </c>
      <c r="I11" t="s">
        <v>3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  <c r="O11" t="s">
        <v>9</v>
      </c>
      <c r="P11" t="s">
        <v>10</v>
      </c>
      <c r="Q11" t="s">
        <v>13</v>
      </c>
      <c r="S11" t="s">
        <v>30</v>
      </c>
    </row>
    <row r="12" spans="2:19">
      <c r="B12" t="s">
        <v>18</v>
      </c>
      <c r="C12">
        <v>0.5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S12" t="s">
        <v>11</v>
      </c>
    </row>
    <row r="13" spans="2:19">
      <c r="B13" t="s">
        <v>19</v>
      </c>
      <c r="C13">
        <f>C12*(1-C12)</f>
        <v>0.25</v>
      </c>
      <c r="F13">
        <v>16</v>
      </c>
      <c r="G13">
        <v>375</v>
      </c>
      <c r="H13">
        <v>0</v>
      </c>
      <c r="I13">
        <v>0.58699999999999997</v>
      </c>
      <c r="J13">
        <v>0.41299999999999998</v>
      </c>
      <c r="K13">
        <v>0</v>
      </c>
      <c r="L13">
        <v>0</v>
      </c>
      <c r="M13">
        <v>0</v>
      </c>
      <c r="N13">
        <v>0</v>
      </c>
      <c r="O13">
        <v>0</v>
      </c>
      <c r="P13">
        <v>0.52300000000000002</v>
      </c>
      <c r="Q13">
        <f>MAX(H13:P13)</f>
        <v>0.58699999999999997</v>
      </c>
      <c r="S13" t="s">
        <v>31</v>
      </c>
    </row>
    <row r="14" spans="2:19">
      <c r="B14" t="s">
        <v>20</v>
      </c>
      <c r="C14">
        <f>C12</f>
        <v>0.5</v>
      </c>
      <c r="F14">
        <v>24</v>
      </c>
      <c r="G14">
        <v>57</v>
      </c>
      <c r="H14">
        <v>0</v>
      </c>
      <c r="I14">
        <v>0.22800000000000001</v>
      </c>
      <c r="J14">
        <v>0.77200000000000002</v>
      </c>
      <c r="K14">
        <v>0</v>
      </c>
      <c r="L14">
        <v>0</v>
      </c>
      <c r="M14">
        <v>0</v>
      </c>
      <c r="N14">
        <v>0</v>
      </c>
      <c r="O14">
        <v>0</v>
      </c>
      <c r="P14">
        <v>0.56100000000000005</v>
      </c>
      <c r="Q14">
        <f>MAX(H14:P14)</f>
        <v>0.77200000000000002</v>
      </c>
      <c r="S14" t="s">
        <v>32</v>
      </c>
    </row>
    <row r="15" spans="2:19">
      <c r="B15" t="s">
        <v>21</v>
      </c>
      <c r="C15">
        <f>C13/C11</f>
        <v>5.7870370370370367E-4</v>
      </c>
    </row>
    <row r="16" spans="2:19">
      <c r="B16" t="s">
        <v>22</v>
      </c>
      <c r="C16">
        <f>C15^0.5</f>
        <v>2.4056261216234408E-2</v>
      </c>
      <c r="G16">
        <f>SUM(G13:G14)</f>
        <v>432</v>
      </c>
      <c r="Q16">
        <f>SUMPRODUCT(Q13:Q14,G13:G14)/SUM(G13:G14)</f>
        <v>0.61140972222222223</v>
      </c>
    </row>
    <row r="17" spans="2:19">
      <c r="B17" t="s">
        <v>23</v>
      </c>
      <c r="C17">
        <f>Q16</f>
        <v>0.61140972222222223</v>
      </c>
    </row>
    <row r="18" spans="2:19">
      <c r="B18" s="2" t="s">
        <v>24</v>
      </c>
      <c r="C18">
        <f>(C17-C14)/C16</f>
        <v>4.6312151843045832</v>
      </c>
    </row>
    <row r="19" spans="2:19">
      <c r="B19" t="s">
        <v>25</v>
      </c>
      <c r="C19">
        <v>2.5750000000000002</v>
      </c>
      <c r="D19" s="3"/>
    </row>
    <row r="21" spans="2:19">
      <c r="B21" t="s">
        <v>26</v>
      </c>
      <c r="C21" t="str">
        <f>IF(C18&gt;C19,"Reject H0 in favor of H1.", "Accept H0.")</f>
        <v>Reject H0 in favor of H1.</v>
      </c>
    </row>
    <row r="26" spans="2:19">
      <c r="B26" s="1" t="s">
        <v>14</v>
      </c>
    </row>
    <row r="29" spans="2:19">
      <c r="B29" s="2" t="s">
        <v>27</v>
      </c>
      <c r="J29" s="5"/>
    </row>
    <row r="30" spans="2:19">
      <c r="B30" s="2" t="s">
        <v>28</v>
      </c>
      <c r="F30" s="1" t="s">
        <v>14</v>
      </c>
    </row>
    <row r="31" spans="2:19">
      <c r="S31" t="s">
        <v>29</v>
      </c>
    </row>
    <row r="32" spans="2:19">
      <c r="B32" t="s">
        <v>17</v>
      </c>
      <c r="C32">
        <f>G49</f>
        <v>868</v>
      </c>
      <c r="F32" t="s">
        <v>0</v>
      </c>
      <c r="G32" t="s">
        <v>1</v>
      </c>
      <c r="H32" t="s">
        <v>2</v>
      </c>
      <c r="I32" t="s">
        <v>3</v>
      </c>
      <c r="J32" t="s">
        <v>4</v>
      </c>
      <c r="K32" t="s">
        <v>5</v>
      </c>
      <c r="L32" t="s">
        <v>6</v>
      </c>
      <c r="M32" t="s">
        <v>7</v>
      </c>
      <c r="N32" t="s">
        <v>8</v>
      </c>
      <c r="O32" t="s">
        <v>9</v>
      </c>
      <c r="P32" t="s">
        <v>10</v>
      </c>
      <c r="Q32" t="s">
        <v>13</v>
      </c>
      <c r="S32" t="s">
        <v>30</v>
      </c>
    </row>
    <row r="33" spans="2:19">
      <c r="B33" t="s">
        <v>18</v>
      </c>
      <c r="C33">
        <v>0.25</v>
      </c>
      <c r="F33" t="s">
        <v>11</v>
      </c>
      <c r="G33" t="s">
        <v>11</v>
      </c>
      <c r="H33" t="s">
        <v>11</v>
      </c>
      <c r="I33" t="s">
        <v>11</v>
      </c>
      <c r="J33" t="s">
        <v>11</v>
      </c>
      <c r="K33" t="s">
        <v>11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S33" t="s">
        <v>11</v>
      </c>
    </row>
    <row r="34" spans="2:19">
      <c r="B34" t="s">
        <v>19</v>
      </c>
      <c r="C34">
        <f>C33*(1-C33)</f>
        <v>0.1875</v>
      </c>
      <c r="F34">
        <v>1</v>
      </c>
      <c r="G34">
        <v>177</v>
      </c>
      <c r="H34">
        <v>0</v>
      </c>
      <c r="I34">
        <v>0</v>
      </c>
      <c r="J34">
        <v>0</v>
      </c>
      <c r="K34">
        <v>0.29399999999999998</v>
      </c>
      <c r="L34">
        <v>0.29399999999999998</v>
      </c>
      <c r="M34">
        <v>0.311</v>
      </c>
      <c r="N34">
        <v>0.316</v>
      </c>
      <c r="O34">
        <v>0.316</v>
      </c>
      <c r="P34">
        <v>0.254</v>
      </c>
      <c r="Q34">
        <f t="shared" ref="Q34:Q41" si="0">MAX(H34:P34)</f>
        <v>0.316</v>
      </c>
      <c r="S34" t="s">
        <v>33</v>
      </c>
    </row>
    <row r="35" spans="2:19">
      <c r="B35" t="s">
        <v>20</v>
      </c>
      <c r="C35">
        <f>C33</f>
        <v>0.25</v>
      </c>
      <c r="F35">
        <v>4</v>
      </c>
      <c r="G35">
        <v>183</v>
      </c>
      <c r="H35">
        <v>0</v>
      </c>
      <c r="I35">
        <v>0</v>
      </c>
      <c r="J35">
        <v>0</v>
      </c>
      <c r="K35">
        <v>0.44800000000000001</v>
      </c>
      <c r="L35">
        <v>0.44800000000000001</v>
      </c>
      <c r="M35">
        <v>0.251</v>
      </c>
      <c r="N35">
        <v>0.39900000000000002</v>
      </c>
      <c r="O35">
        <v>0.44800000000000001</v>
      </c>
      <c r="P35">
        <v>0.25700000000000001</v>
      </c>
      <c r="Q35">
        <f t="shared" si="0"/>
        <v>0.44800000000000001</v>
      </c>
      <c r="S35" t="s">
        <v>34</v>
      </c>
    </row>
    <row r="36" spans="2:19">
      <c r="B36" t="s">
        <v>21</v>
      </c>
      <c r="C36">
        <f>C34/C32</f>
        <v>2.1601382488479264E-4</v>
      </c>
      <c r="F36" s="6">
        <v>6</v>
      </c>
      <c r="G36" s="6">
        <v>40</v>
      </c>
      <c r="H36" s="6">
        <v>0</v>
      </c>
      <c r="I36" s="6">
        <v>0</v>
      </c>
      <c r="J36" s="6">
        <v>0</v>
      </c>
      <c r="K36" s="6">
        <v>0.25</v>
      </c>
      <c r="L36" s="6">
        <v>0.25</v>
      </c>
      <c r="M36" s="6">
        <v>0.35</v>
      </c>
      <c r="N36" s="6">
        <v>0.17499999999999999</v>
      </c>
      <c r="O36" s="6">
        <v>0.25</v>
      </c>
      <c r="P36" s="6">
        <v>0.15</v>
      </c>
      <c r="Q36">
        <f t="shared" si="0"/>
        <v>0.35</v>
      </c>
      <c r="S36" t="s">
        <v>44</v>
      </c>
    </row>
    <row r="37" spans="2:19">
      <c r="B37" t="s">
        <v>22</v>
      </c>
      <c r="C37">
        <f>C36^0.5</f>
        <v>1.4697408781305385E-2</v>
      </c>
      <c r="F37">
        <v>33</v>
      </c>
      <c r="G37">
        <v>32</v>
      </c>
      <c r="H37">
        <v>0</v>
      </c>
      <c r="I37">
        <v>0</v>
      </c>
      <c r="J37">
        <v>0</v>
      </c>
      <c r="K37">
        <v>0.125</v>
      </c>
      <c r="L37">
        <v>0.125</v>
      </c>
      <c r="M37">
        <v>0.188</v>
      </c>
      <c r="N37">
        <v>9.4E-2</v>
      </c>
      <c r="O37">
        <v>9.4E-2</v>
      </c>
      <c r="P37">
        <v>0.188</v>
      </c>
      <c r="Q37">
        <f t="shared" si="0"/>
        <v>0.188</v>
      </c>
      <c r="S37" t="s">
        <v>35</v>
      </c>
    </row>
    <row r="38" spans="2:19">
      <c r="B38" t="s">
        <v>23</v>
      </c>
      <c r="C38">
        <f>Q49</f>
        <v>0.48611751152073729</v>
      </c>
      <c r="F38">
        <v>36</v>
      </c>
      <c r="G38">
        <v>12</v>
      </c>
      <c r="H38">
        <v>0</v>
      </c>
      <c r="I38">
        <v>0</v>
      </c>
      <c r="J38">
        <v>0</v>
      </c>
      <c r="K38">
        <v>8.3000000000000004E-2</v>
      </c>
      <c r="L38">
        <v>8.3000000000000004E-2</v>
      </c>
      <c r="M38">
        <v>0</v>
      </c>
      <c r="N38">
        <v>8.3000000000000004E-2</v>
      </c>
      <c r="O38">
        <v>8.3000000000000004E-2</v>
      </c>
      <c r="P38">
        <v>8.3000000000000004E-2</v>
      </c>
      <c r="Q38">
        <f t="shared" si="0"/>
        <v>8.3000000000000004E-2</v>
      </c>
      <c r="S38" t="s">
        <v>36</v>
      </c>
    </row>
    <row r="39" spans="2:19">
      <c r="B39" t="s">
        <v>24</v>
      </c>
      <c r="C39">
        <f>(C38-C35)/C37</f>
        <v>16.06524762521887</v>
      </c>
      <c r="F39">
        <v>65</v>
      </c>
      <c r="G39">
        <v>91</v>
      </c>
      <c r="H39">
        <v>0</v>
      </c>
      <c r="I39">
        <v>0</v>
      </c>
      <c r="J39">
        <v>0</v>
      </c>
      <c r="K39">
        <v>0.40699999999999997</v>
      </c>
      <c r="L39">
        <v>0.24199999999999999</v>
      </c>
      <c r="M39">
        <v>0.34100000000000003</v>
      </c>
      <c r="N39">
        <v>0.29699999999999999</v>
      </c>
      <c r="O39">
        <v>0.29699999999999999</v>
      </c>
      <c r="P39">
        <v>0.26400000000000001</v>
      </c>
      <c r="Q39">
        <f t="shared" si="0"/>
        <v>0.40699999999999997</v>
      </c>
      <c r="S39" t="s">
        <v>37</v>
      </c>
    </row>
    <row r="40" spans="2:19">
      <c r="B40" t="s">
        <v>25</v>
      </c>
      <c r="C40">
        <f>C19</f>
        <v>2.5750000000000002</v>
      </c>
      <c r="F40">
        <v>68</v>
      </c>
      <c r="G40">
        <v>158</v>
      </c>
      <c r="H40">
        <v>0</v>
      </c>
      <c r="I40">
        <v>0</v>
      </c>
      <c r="J40">
        <v>0</v>
      </c>
      <c r="K40">
        <v>0.56299999999999994</v>
      </c>
      <c r="L40">
        <v>0.54400000000000004</v>
      </c>
      <c r="M40">
        <v>0.31</v>
      </c>
      <c r="N40">
        <v>0.35399999999999998</v>
      </c>
      <c r="O40">
        <v>0.54400000000000004</v>
      </c>
      <c r="P40">
        <v>0.22800000000000001</v>
      </c>
      <c r="Q40">
        <f t="shared" si="0"/>
        <v>0.56299999999999994</v>
      </c>
      <c r="S40" t="s">
        <v>38</v>
      </c>
    </row>
    <row r="41" spans="2:19">
      <c r="F41">
        <v>70</v>
      </c>
      <c r="G41">
        <v>11</v>
      </c>
      <c r="H41">
        <v>0</v>
      </c>
      <c r="I41">
        <v>0</v>
      </c>
      <c r="J41">
        <v>0</v>
      </c>
      <c r="K41">
        <v>0.36399999999999999</v>
      </c>
      <c r="L41">
        <v>0.27300000000000002</v>
      </c>
      <c r="M41">
        <v>0.27300000000000002</v>
      </c>
      <c r="N41">
        <v>0.182</v>
      </c>
      <c r="O41">
        <v>0.27300000000000002</v>
      </c>
      <c r="P41">
        <v>0.182</v>
      </c>
      <c r="Q41">
        <f t="shared" si="0"/>
        <v>0.36399999999999999</v>
      </c>
      <c r="S41" t="s">
        <v>45</v>
      </c>
    </row>
    <row r="42" spans="2:19">
      <c r="B42" t="s">
        <v>26</v>
      </c>
      <c r="C42" t="str">
        <f>IF(C39&gt;C40,"Reject H0 in favor of H1.", "Accept H0.")</f>
        <v>Reject H0 in favor of H1.</v>
      </c>
      <c r="F42">
        <v>97</v>
      </c>
      <c r="G42">
        <v>2</v>
      </c>
      <c r="H42">
        <v>0</v>
      </c>
      <c r="I42">
        <v>0</v>
      </c>
      <c r="J42">
        <v>0</v>
      </c>
      <c r="K42">
        <v>0.5</v>
      </c>
      <c r="L42">
        <v>0.5</v>
      </c>
      <c r="M42">
        <v>0.5</v>
      </c>
      <c r="N42">
        <v>0.5</v>
      </c>
      <c r="O42">
        <v>0.5</v>
      </c>
      <c r="P42">
        <v>0</v>
      </c>
      <c r="Q42">
        <f t="shared" ref="Q42:Q47" si="1">MAX(H42:P42)</f>
        <v>0.5</v>
      </c>
      <c r="S42" t="s">
        <v>39</v>
      </c>
    </row>
    <row r="43" spans="2:19">
      <c r="F43">
        <v>129</v>
      </c>
      <c r="G43">
        <v>89</v>
      </c>
      <c r="H43">
        <v>0.84299999999999997</v>
      </c>
      <c r="I43">
        <v>0</v>
      </c>
      <c r="J43">
        <v>0</v>
      </c>
      <c r="K43">
        <v>0.10100000000000001</v>
      </c>
      <c r="L43">
        <v>0.10100000000000001</v>
      </c>
      <c r="M43">
        <v>0.09</v>
      </c>
      <c r="N43">
        <v>0.61799999999999999</v>
      </c>
      <c r="O43">
        <v>0.61799999999999999</v>
      </c>
      <c r="P43">
        <v>0.21299999999999999</v>
      </c>
      <c r="Q43">
        <f t="shared" si="1"/>
        <v>0.84299999999999997</v>
      </c>
      <c r="S43" t="s">
        <v>40</v>
      </c>
    </row>
    <row r="44" spans="2:19">
      <c r="F44">
        <v>132</v>
      </c>
      <c r="G44">
        <v>60</v>
      </c>
      <c r="H44">
        <v>0.85</v>
      </c>
      <c r="I44">
        <v>0</v>
      </c>
      <c r="J44">
        <v>0</v>
      </c>
      <c r="K44">
        <v>0.1</v>
      </c>
      <c r="L44">
        <v>0.11700000000000001</v>
      </c>
      <c r="M44">
        <v>8.3000000000000004E-2</v>
      </c>
      <c r="N44">
        <v>0.66700000000000004</v>
      </c>
      <c r="O44">
        <v>0.11700000000000001</v>
      </c>
      <c r="P44">
        <v>0.23300000000000001</v>
      </c>
      <c r="Q44">
        <f t="shared" si="1"/>
        <v>0.85</v>
      </c>
      <c r="S44" t="s">
        <v>41</v>
      </c>
    </row>
    <row r="45" spans="2:19">
      <c r="F45" s="6">
        <v>134</v>
      </c>
      <c r="G45" s="6">
        <v>10</v>
      </c>
      <c r="H45" s="6">
        <v>0.1</v>
      </c>
      <c r="I45" s="6">
        <v>0</v>
      </c>
      <c r="J45" s="6">
        <v>0</v>
      </c>
      <c r="K45" s="6">
        <v>0</v>
      </c>
      <c r="L45" s="6">
        <v>0</v>
      </c>
      <c r="M45" s="6">
        <v>0.5</v>
      </c>
      <c r="N45" s="6">
        <v>0.1</v>
      </c>
      <c r="O45" s="6">
        <v>0</v>
      </c>
      <c r="P45" s="6">
        <v>0</v>
      </c>
      <c r="Q45">
        <f t="shared" si="1"/>
        <v>0.5</v>
      </c>
      <c r="S45" t="s">
        <v>46</v>
      </c>
    </row>
    <row r="46" spans="2:19">
      <c r="F46">
        <v>161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1"/>
        <v>0</v>
      </c>
      <c r="S46" t="s">
        <v>42</v>
      </c>
    </row>
    <row r="47" spans="2:19">
      <c r="F47">
        <v>164</v>
      </c>
      <c r="G47">
        <v>1</v>
      </c>
      <c r="H47">
        <v>0</v>
      </c>
      <c r="I47">
        <v>0</v>
      </c>
      <c r="J47">
        <v>0</v>
      </c>
      <c r="K47">
        <v>1</v>
      </c>
      <c r="L47">
        <v>1</v>
      </c>
      <c r="M47">
        <v>1</v>
      </c>
      <c r="N47">
        <v>0</v>
      </c>
      <c r="O47">
        <v>1</v>
      </c>
      <c r="P47">
        <v>0</v>
      </c>
      <c r="Q47">
        <f t="shared" si="1"/>
        <v>1</v>
      </c>
      <c r="S47" t="s">
        <v>43</v>
      </c>
    </row>
    <row r="49" spans="7:17">
      <c r="G49">
        <f>SUM(G34:G47)</f>
        <v>868</v>
      </c>
      <c r="Q49">
        <f>SUMPRODUCT(Q34:Q47,G34:G47)/SUM(G34:G47)</f>
        <v>0.48611751152073729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"/>
  <sheetViews>
    <sheetView topLeftCell="A220" workbookViewId="0">
      <selection activeCell="A265" sqref="A265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</row>
    <row r="3" spans="1:1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</v>
      </c>
      <c r="B4">
        <v>177</v>
      </c>
      <c r="C4">
        <v>0</v>
      </c>
      <c r="D4">
        <v>0</v>
      </c>
      <c r="E4">
        <v>0</v>
      </c>
      <c r="F4">
        <v>0.29399999999999998</v>
      </c>
      <c r="G4">
        <v>0.29399999999999998</v>
      </c>
      <c r="H4">
        <v>0.311</v>
      </c>
      <c r="I4">
        <v>0.316</v>
      </c>
      <c r="J4">
        <v>0.316</v>
      </c>
      <c r="K4">
        <v>0.254</v>
      </c>
    </row>
    <row r="5" spans="1:11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4</v>
      </c>
      <c r="B7">
        <v>183</v>
      </c>
      <c r="C7">
        <v>0</v>
      </c>
      <c r="D7">
        <v>0</v>
      </c>
      <c r="E7">
        <v>0</v>
      </c>
      <c r="F7">
        <v>0.44800000000000001</v>
      </c>
      <c r="G7">
        <v>0.44800000000000001</v>
      </c>
      <c r="H7">
        <v>0.251</v>
      </c>
      <c r="I7">
        <v>0.39900000000000002</v>
      </c>
      <c r="J7">
        <v>0.44800000000000001</v>
      </c>
      <c r="K7">
        <v>0.25700000000000001</v>
      </c>
    </row>
    <row r="8" spans="1:11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6</v>
      </c>
      <c r="B9">
        <v>40</v>
      </c>
      <c r="C9">
        <v>0</v>
      </c>
      <c r="D9">
        <v>0</v>
      </c>
      <c r="E9">
        <v>0</v>
      </c>
      <c r="F9">
        <v>0.25</v>
      </c>
      <c r="G9">
        <v>0.25</v>
      </c>
      <c r="H9">
        <v>0.35</v>
      </c>
      <c r="I9">
        <v>0.17499999999999999</v>
      </c>
      <c r="J9">
        <v>0.25</v>
      </c>
      <c r="K9">
        <v>0.15</v>
      </c>
    </row>
    <row r="10" spans="1:11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16</v>
      </c>
      <c r="B19">
        <v>375</v>
      </c>
      <c r="C19">
        <v>0</v>
      </c>
      <c r="D19">
        <v>0.58699999999999997</v>
      </c>
      <c r="E19">
        <v>0.41299999999999998</v>
      </c>
      <c r="F19">
        <v>0</v>
      </c>
      <c r="G19">
        <v>0</v>
      </c>
      <c r="H19">
        <v>0</v>
      </c>
      <c r="I19">
        <v>0</v>
      </c>
      <c r="J19">
        <v>0</v>
      </c>
      <c r="K19">
        <v>0.52300000000000002</v>
      </c>
    </row>
    <row r="20" spans="1:11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24</v>
      </c>
      <c r="B27">
        <v>57</v>
      </c>
      <c r="C27">
        <v>0</v>
      </c>
      <c r="D27">
        <v>0.22800000000000001</v>
      </c>
      <c r="E27">
        <v>0.77200000000000002</v>
      </c>
      <c r="F27">
        <v>0</v>
      </c>
      <c r="G27">
        <v>0</v>
      </c>
      <c r="H27">
        <v>0</v>
      </c>
      <c r="I27">
        <v>0</v>
      </c>
      <c r="J27">
        <v>0</v>
      </c>
      <c r="K27">
        <v>0.56100000000000005</v>
      </c>
    </row>
    <row r="28" spans="1:11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33</v>
      </c>
      <c r="B36">
        <v>32</v>
      </c>
      <c r="C36">
        <v>0</v>
      </c>
      <c r="D36">
        <v>0</v>
      </c>
      <c r="E36">
        <v>0</v>
      </c>
      <c r="F36">
        <v>0.125</v>
      </c>
      <c r="G36">
        <v>0.125</v>
      </c>
      <c r="H36">
        <v>0.188</v>
      </c>
      <c r="I36">
        <v>9.4E-2</v>
      </c>
      <c r="J36">
        <v>9.4E-2</v>
      </c>
      <c r="K36">
        <v>0.188</v>
      </c>
    </row>
    <row r="37" spans="1:11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36</v>
      </c>
      <c r="B39">
        <v>12</v>
      </c>
      <c r="C39">
        <v>0</v>
      </c>
      <c r="D39">
        <v>0</v>
      </c>
      <c r="E39">
        <v>0</v>
      </c>
      <c r="F39">
        <v>8.3000000000000004E-2</v>
      </c>
      <c r="G39">
        <v>8.3000000000000004E-2</v>
      </c>
      <c r="H39">
        <v>0</v>
      </c>
      <c r="I39">
        <v>8.3000000000000004E-2</v>
      </c>
      <c r="J39">
        <v>8.3000000000000004E-2</v>
      </c>
      <c r="K39">
        <v>8.3000000000000004E-2</v>
      </c>
    </row>
    <row r="40" spans="1:11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65</v>
      </c>
      <c r="B68">
        <v>91</v>
      </c>
      <c r="C68">
        <v>0</v>
      </c>
      <c r="D68">
        <v>0</v>
      </c>
      <c r="E68">
        <v>0</v>
      </c>
      <c r="F68">
        <v>0.40699999999999997</v>
      </c>
      <c r="G68">
        <v>0.24199999999999999</v>
      </c>
      <c r="H68">
        <v>0.34100000000000003</v>
      </c>
      <c r="I68">
        <v>0.29699999999999999</v>
      </c>
      <c r="J68">
        <v>0.29699999999999999</v>
      </c>
      <c r="K68">
        <v>0.26400000000000001</v>
      </c>
    </row>
    <row r="69" spans="1:11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68</v>
      </c>
      <c r="B71">
        <v>158</v>
      </c>
      <c r="C71">
        <v>0</v>
      </c>
      <c r="D71">
        <v>0</v>
      </c>
      <c r="E71">
        <v>0</v>
      </c>
      <c r="F71">
        <v>0.56299999999999994</v>
      </c>
      <c r="G71">
        <v>0.54400000000000004</v>
      </c>
      <c r="H71">
        <v>0.31</v>
      </c>
      <c r="I71">
        <v>0.35399999999999998</v>
      </c>
      <c r="J71">
        <v>0.54400000000000004</v>
      </c>
      <c r="K71">
        <v>0.22800000000000001</v>
      </c>
    </row>
    <row r="72" spans="1:11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70</v>
      </c>
      <c r="B73">
        <v>11</v>
      </c>
      <c r="C73">
        <v>0</v>
      </c>
      <c r="D73">
        <v>0</v>
      </c>
      <c r="E73">
        <v>0</v>
      </c>
      <c r="F73">
        <v>0.36399999999999999</v>
      </c>
      <c r="G73">
        <v>0.27300000000000002</v>
      </c>
      <c r="H73">
        <v>0.27300000000000002</v>
      </c>
      <c r="I73">
        <v>0.182</v>
      </c>
      <c r="J73">
        <v>0.27300000000000002</v>
      </c>
      <c r="K73">
        <v>0.182</v>
      </c>
    </row>
    <row r="74" spans="1:11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97</v>
      </c>
      <c r="B100">
        <v>2</v>
      </c>
      <c r="C100">
        <v>0</v>
      </c>
      <c r="D100">
        <v>0</v>
      </c>
      <c r="E100">
        <v>0</v>
      </c>
      <c r="F100">
        <v>0.5</v>
      </c>
      <c r="G100">
        <v>0.5</v>
      </c>
      <c r="H100">
        <v>0.5</v>
      </c>
      <c r="I100">
        <v>0.5</v>
      </c>
      <c r="J100">
        <v>0.5</v>
      </c>
      <c r="K100">
        <v>0</v>
      </c>
    </row>
    <row r="101" spans="1:11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129</v>
      </c>
      <c r="B132">
        <v>89</v>
      </c>
      <c r="C132">
        <v>0.84299999999999997</v>
      </c>
      <c r="D132">
        <v>0</v>
      </c>
      <c r="E132">
        <v>0</v>
      </c>
      <c r="F132">
        <v>0.10100000000000001</v>
      </c>
      <c r="G132">
        <v>0.10100000000000001</v>
      </c>
      <c r="H132">
        <v>0.09</v>
      </c>
      <c r="I132">
        <v>0.61799999999999999</v>
      </c>
      <c r="J132">
        <v>0.61799999999999999</v>
      </c>
      <c r="K132">
        <v>0.21299999999999999</v>
      </c>
    </row>
    <row r="133" spans="1:11">
      <c r="A133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132</v>
      </c>
      <c r="B135">
        <v>60</v>
      </c>
      <c r="C135">
        <v>0.85</v>
      </c>
      <c r="D135">
        <v>0</v>
      </c>
      <c r="E135">
        <v>0</v>
      </c>
      <c r="F135">
        <v>0.1</v>
      </c>
      <c r="G135">
        <v>0.11700000000000001</v>
      </c>
      <c r="H135">
        <v>8.3000000000000004E-2</v>
      </c>
      <c r="I135">
        <v>0.66700000000000004</v>
      </c>
      <c r="J135">
        <v>0.11700000000000001</v>
      </c>
      <c r="K135">
        <v>0.23300000000000001</v>
      </c>
    </row>
    <row r="136" spans="1:11">
      <c r="A136">
        <v>133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134</v>
      </c>
      <c r="B137">
        <v>10</v>
      </c>
      <c r="C137">
        <v>0.1</v>
      </c>
      <c r="D137">
        <v>0</v>
      </c>
      <c r="E137">
        <v>0</v>
      </c>
      <c r="F137">
        <v>0</v>
      </c>
      <c r="G137">
        <v>0</v>
      </c>
      <c r="H137">
        <v>0.5</v>
      </c>
      <c r="I137">
        <v>0.1</v>
      </c>
      <c r="J137">
        <v>0</v>
      </c>
      <c r="K137">
        <v>0</v>
      </c>
    </row>
    <row r="138" spans="1:11">
      <c r="A138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139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151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152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153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154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155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156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157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158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159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160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161</v>
      </c>
      <c r="B164">
        <v>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162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163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164</v>
      </c>
      <c r="B167">
        <v>1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1</v>
      </c>
      <c r="K167">
        <v>0</v>
      </c>
    </row>
    <row r="168" spans="1:11">
      <c r="A168">
        <v>165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166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170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174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177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179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183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184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192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194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198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200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202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203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204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205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206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207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208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209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210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211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212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214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215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216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217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218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219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221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222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223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225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226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227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228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229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230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231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232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233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234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235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236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237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239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241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242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243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244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246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247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248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249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250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251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252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253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254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255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Hypothesis Test Analysis</vt:lpstr>
      <vt:lpstr>profile data</vt:lpstr>
    </vt:vector>
  </TitlesOfParts>
  <Company>Rensselaer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Johnson</dc:creator>
  <cp:lastModifiedBy>Joseph Johnson</cp:lastModifiedBy>
  <dcterms:created xsi:type="dcterms:W3CDTF">2015-11-09T19:09:45Z</dcterms:created>
  <dcterms:modified xsi:type="dcterms:W3CDTF">2016-01-19T21:25:12Z</dcterms:modified>
</cp:coreProperties>
</file>