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ase-de-datos\"/>
    </mc:Choice>
  </mc:AlternateContent>
  <bookViews>
    <workbookView xWindow="0" yWindow="0" windowWidth="20490" windowHeight="7620"/>
  </bookViews>
  <sheets>
    <sheet name="estudiantes" sheetId="1" r:id="rId1"/>
    <sheet name="profesores" sheetId="2" r:id="rId2"/>
    <sheet name="administradores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3" l="1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H5" i="1" l="1"/>
  <c r="I5" i="1"/>
  <c r="F5" i="1" s="1"/>
  <c r="J5" i="1"/>
  <c r="M5" i="1"/>
  <c r="N5" i="1"/>
  <c r="O5" i="1"/>
  <c r="P5" i="1"/>
  <c r="Q5" i="1"/>
  <c r="H6" i="1"/>
  <c r="I6" i="1"/>
  <c r="F6" i="1" s="1"/>
  <c r="J6" i="1"/>
  <c r="M6" i="1"/>
  <c r="N6" i="1"/>
  <c r="O6" i="1"/>
  <c r="P6" i="1"/>
  <c r="Q6" i="1"/>
  <c r="H7" i="1"/>
  <c r="I7" i="1"/>
  <c r="F7" i="1" s="1"/>
  <c r="J7" i="1"/>
  <c r="M7" i="1"/>
  <c r="N7" i="1"/>
  <c r="O7" i="1"/>
  <c r="P7" i="1"/>
  <c r="Q7" i="1"/>
  <c r="H8" i="1"/>
  <c r="I8" i="1"/>
  <c r="F8" i="1" s="1"/>
  <c r="J8" i="1"/>
  <c r="M8" i="1"/>
  <c r="N8" i="1"/>
  <c r="O8" i="1"/>
  <c r="P8" i="1"/>
  <c r="Q8" i="1"/>
  <c r="H9" i="1"/>
  <c r="I9" i="1"/>
  <c r="F9" i="1" s="1"/>
  <c r="J9" i="1"/>
  <c r="M9" i="1"/>
  <c r="N9" i="1"/>
  <c r="O9" i="1"/>
  <c r="P9" i="1"/>
  <c r="Q9" i="1"/>
  <c r="H10" i="1"/>
  <c r="I10" i="1"/>
  <c r="F10" i="1" s="1"/>
  <c r="J10" i="1"/>
  <c r="M10" i="1"/>
  <c r="N10" i="1"/>
  <c r="O10" i="1"/>
  <c r="P10" i="1"/>
  <c r="Q10" i="1"/>
  <c r="H11" i="1"/>
  <c r="I11" i="1"/>
  <c r="F11" i="1" s="1"/>
  <c r="J11" i="1"/>
  <c r="M11" i="1"/>
  <c r="N11" i="1"/>
  <c r="O11" i="1"/>
  <c r="P11" i="1"/>
  <c r="Q11" i="1"/>
  <c r="H12" i="1"/>
  <c r="I12" i="1"/>
  <c r="F12" i="1" s="1"/>
  <c r="J12" i="1"/>
  <c r="M12" i="1"/>
  <c r="N12" i="1"/>
  <c r="O12" i="1"/>
  <c r="P12" i="1"/>
  <c r="Q12" i="1"/>
  <c r="H13" i="1"/>
  <c r="I13" i="1"/>
  <c r="F13" i="1" s="1"/>
  <c r="J13" i="1"/>
  <c r="M13" i="1"/>
  <c r="N13" i="1"/>
  <c r="O13" i="1"/>
  <c r="P13" i="1"/>
  <c r="Q13" i="1"/>
  <c r="H14" i="1"/>
  <c r="I14" i="1"/>
  <c r="F14" i="1" s="1"/>
  <c r="J14" i="1"/>
  <c r="M14" i="1"/>
  <c r="N14" i="1"/>
  <c r="O14" i="1"/>
  <c r="P14" i="1"/>
  <c r="Q14" i="1"/>
  <c r="H15" i="1"/>
  <c r="I15" i="1"/>
  <c r="F15" i="1" s="1"/>
  <c r="J15" i="1"/>
  <c r="M15" i="1"/>
  <c r="N15" i="1"/>
  <c r="O15" i="1"/>
  <c r="P15" i="1"/>
  <c r="Q15" i="1"/>
  <c r="H16" i="1"/>
  <c r="I16" i="1"/>
  <c r="F16" i="1" s="1"/>
  <c r="J16" i="1"/>
  <c r="M16" i="1"/>
  <c r="N16" i="1"/>
  <c r="O16" i="1"/>
  <c r="P16" i="1"/>
  <c r="Q16" i="1"/>
  <c r="H17" i="1"/>
  <c r="I17" i="1"/>
  <c r="F17" i="1" s="1"/>
  <c r="J17" i="1"/>
  <c r="M17" i="1"/>
  <c r="N17" i="1"/>
  <c r="O17" i="1"/>
  <c r="P17" i="1"/>
  <c r="Q17" i="1"/>
  <c r="H18" i="1"/>
  <c r="I18" i="1"/>
  <c r="F18" i="1" s="1"/>
  <c r="J18" i="1"/>
  <c r="M18" i="1"/>
  <c r="N18" i="1"/>
  <c r="O18" i="1"/>
  <c r="P18" i="1"/>
  <c r="Q18" i="1"/>
  <c r="H19" i="1"/>
  <c r="I19" i="1"/>
  <c r="F19" i="1" s="1"/>
  <c r="J19" i="1"/>
  <c r="M19" i="1"/>
  <c r="N19" i="1"/>
  <c r="O19" i="1"/>
  <c r="P19" i="1"/>
  <c r="Q19" i="1"/>
  <c r="H20" i="1"/>
  <c r="I20" i="1"/>
  <c r="F20" i="1" s="1"/>
  <c r="J20" i="1"/>
  <c r="M20" i="1"/>
  <c r="N20" i="1"/>
  <c r="O20" i="1"/>
  <c r="P20" i="1"/>
  <c r="Q20" i="1"/>
  <c r="H21" i="1"/>
  <c r="I21" i="1"/>
  <c r="F21" i="1" s="1"/>
  <c r="J21" i="1"/>
  <c r="M21" i="1"/>
  <c r="N21" i="1"/>
  <c r="O21" i="1"/>
  <c r="P21" i="1"/>
  <c r="Q21" i="1"/>
  <c r="H22" i="1"/>
  <c r="I22" i="1"/>
  <c r="F22" i="1" s="1"/>
  <c r="J22" i="1"/>
  <c r="M22" i="1"/>
  <c r="N22" i="1"/>
  <c r="O22" i="1"/>
  <c r="P22" i="1"/>
  <c r="Q22" i="1"/>
  <c r="H23" i="1"/>
  <c r="I23" i="1"/>
  <c r="F23" i="1" s="1"/>
  <c r="J23" i="1"/>
  <c r="M23" i="1"/>
  <c r="N23" i="1"/>
  <c r="O23" i="1"/>
  <c r="P23" i="1"/>
  <c r="Q23" i="1"/>
  <c r="H24" i="1"/>
  <c r="I24" i="1"/>
  <c r="F24" i="1" s="1"/>
  <c r="J24" i="1"/>
  <c r="M24" i="1"/>
  <c r="N24" i="1"/>
  <c r="O24" i="1"/>
  <c r="P24" i="1"/>
  <c r="Q24" i="1"/>
  <c r="H25" i="1"/>
  <c r="I25" i="1"/>
  <c r="F25" i="1" s="1"/>
  <c r="J25" i="1"/>
  <c r="M25" i="1"/>
  <c r="N25" i="1"/>
  <c r="O25" i="1"/>
  <c r="P25" i="1"/>
  <c r="Q25" i="1"/>
  <c r="H26" i="1"/>
  <c r="I26" i="1"/>
  <c r="F26" i="1" s="1"/>
  <c r="J26" i="1"/>
  <c r="M26" i="1"/>
  <c r="N26" i="1"/>
  <c r="O26" i="1"/>
  <c r="P26" i="1"/>
  <c r="Q26" i="1"/>
  <c r="H27" i="1"/>
  <c r="I27" i="1"/>
  <c r="F27" i="1" s="1"/>
  <c r="J27" i="1"/>
  <c r="M27" i="1"/>
  <c r="N27" i="1"/>
  <c r="O27" i="1"/>
  <c r="P27" i="1"/>
  <c r="Q27" i="1"/>
  <c r="H28" i="1"/>
  <c r="I28" i="1"/>
  <c r="F28" i="1" s="1"/>
  <c r="J28" i="1"/>
  <c r="M28" i="1"/>
  <c r="N28" i="1"/>
  <c r="O28" i="1"/>
  <c r="P28" i="1"/>
  <c r="Q28" i="1"/>
  <c r="H29" i="1"/>
  <c r="I29" i="1"/>
  <c r="F29" i="1" s="1"/>
  <c r="J29" i="1"/>
  <c r="M29" i="1"/>
  <c r="N29" i="1"/>
  <c r="O29" i="1"/>
  <c r="P29" i="1"/>
  <c r="Q29" i="1"/>
  <c r="H30" i="1"/>
  <c r="I30" i="1"/>
  <c r="F30" i="1" s="1"/>
  <c r="J30" i="1"/>
  <c r="M30" i="1"/>
  <c r="N30" i="1"/>
  <c r="O30" i="1"/>
  <c r="P30" i="1"/>
  <c r="Q30" i="1"/>
  <c r="H31" i="1"/>
  <c r="I31" i="1"/>
  <c r="F31" i="1" s="1"/>
  <c r="J31" i="1"/>
  <c r="M31" i="1"/>
  <c r="N31" i="1"/>
  <c r="O31" i="1"/>
  <c r="P31" i="1"/>
  <c r="Q31" i="1"/>
  <c r="H32" i="1"/>
  <c r="I32" i="1"/>
  <c r="F32" i="1" s="1"/>
  <c r="J32" i="1"/>
  <c r="M32" i="1"/>
  <c r="N32" i="1"/>
  <c r="O32" i="1"/>
  <c r="P32" i="1"/>
  <c r="Q32" i="1"/>
  <c r="H33" i="1"/>
  <c r="I33" i="1"/>
  <c r="F33" i="1" s="1"/>
  <c r="J33" i="1"/>
  <c r="M33" i="1"/>
  <c r="N33" i="1"/>
  <c r="O33" i="1"/>
  <c r="P33" i="1"/>
  <c r="Q33" i="1"/>
  <c r="H34" i="1"/>
  <c r="I34" i="1"/>
  <c r="F34" i="1" s="1"/>
  <c r="J34" i="1"/>
  <c r="M34" i="1"/>
  <c r="N34" i="1"/>
  <c r="O34" i="1"/>
  <c r="P34" i="1"/>
  <c r="Q34" i="1"/>
  <c r="H35" i="1"/>
  <c r="I35" i="1"/>
  <c r="F35" i="1" s="1"/>
  <c r="J35" i="1"/>
  <c r="M35" i="1"/>
  <c r="N35" i="1"/>
  <c r="O35" i="1"/>
  <c r="P35" i="1"/>
  <c r="Q35" i="1"/>
  <c r="H36" i="1"/>
  <c r="I36" i="1"/>
  <c r="F36" i="1" s="1"/>
  <c r="J36" i="1"/>
  <c r="M36" i="1"/>
  <c r="N36" i="1"/>
  <c r="O36" i="1"/>
  <c r="P36" i="1"/>
  <c r="Q36" i="1"/>
  <c r="H37" i="1"/>
  <c r="I37" i="1"/>
  <c r="F37" i="1" s="1"/>
  <c r="J37" i="1"/>
  <c r="M37" i="1"/>
  <c r="N37" i="1"/>
  <c r="O37" i="1"/>
  <c r="P37" i="1"/>
  <c r="Q37" i="1"/>
  <c r="H38" i="1"/>
  <c r="I38" i="1"/>
  <c r="F38" i="1" s="1"/>
  <c r="J38" i="1"/>
  <c r="M38" i="1"/>
  <c r="N38" i="1"/>
  <c r="O38" i="1"/>
  <c r="P38" i="1"/>
  <c r="Q38" i="1"/>
  <c r="H39" i="1"/>
  <c r="I39" i="1"/>
  <c r="F39" i="1" s="1"/>
  <c r="J39" i="1"/>
  <c r="M39" i="1"/>
  <c r="N39" i="1"/>
  <c r="O39" i="1"/>
  <c r="P39" i="1"/>
  <c r="Q39" i="1"/>
  <c r="H40" i="1"/>
  <c r="I40" i="1"/>
  <c r="F40" i="1" s="1"/>
  <c r="J40" i="1"/>
  <c r="M40" i="1"/>
  <c r="N40" i="1"/>
  <c r="O40" i="1"/>
  <c r="P40" i="1"/>
  <c r="Q40" i="1"/>
  <c r="H41" i="1"/>
  <c r="I41" i="1"/>
  <c r="F41" i="1" s="1"/>
  <c r="J41" i="1"/>
  <c r="M41" i="1"/>
  <c r="N41" i="1"/>
  <c r="O41" i="1"/>
  <c r="P41" i="1"/>
  <c r="Q41" i="1"/>
  <c r="H42" i="1"/>
  <c r="I42" i="1"/>
  <c r="F42" i="1" s="1"/>
  <c r="J42" i="1"/>
  <c r="M42" i="1"/>
  <c r="N42" i="1"/>
  <c r="O42" i="1"/>
  <c r="P42" i="1"/>
  <c r="Q42" i="1"/>
  <c r="H43" i="1"/>
  <c r="I43" i="1"/>
  <c r="F43" i="1" s="1"/>
  <c r="J43" i="1"/>
  <c r="M43" i="1"/>
  <c r="N43" i="1"/>
  <c r="O43" i="1"/>
  <c r="P43" i="1"/>
  <c r="Q43" i="1"/>
  <c r="H44" i="1"/>
  <c r="I44" i="1"/>
  <c r="F44" i="1" s="1"/>
  <c r="J44" i="1"/>
  <c r="M44" i="1"/>
  <c r="N44" i="1"/>
  <c r="O44" i="1"/>
  <c r="P44" i="1"/>
  <c r="Q44" i="1"/>
  <c r="H45" i="1"/>
  <c r="I45" i="1"/>
  <c r="F45" i="1" s="1"/>
  <c r="J45" i="1"/>
  <c r="M45" i="1"/>
  <c r="N45" i="1"/>
  <c r="O45" i="1"/>
  <c r="P45" i="1"/>
  <c r="Q45" i="1"/>
  <c r="H46" i="1"/>
  <c r="I46" i="1"/>
  <c r="F46" i="1" s="1"/>
  <c r="J46" i="1"/>
  <c r="M46" i="1"/>
  <c r="N46" i="1"/>
  <c r="O46" i="1"/>
  <c r="P46" i="1"/>
  <c r="Q46" i="1"/>
  <c r="H47" i="1"/>
  <c r="I47" i="1"/>
  <c r="F47" i="1" s="1"/>
  <c r="J47" i="1"/>
  <c r="M47" i="1"/>
  <c r="N47" i="1"/>
  <c r="O47" i="1"/>
  <c r="P47" i="1"/>
  <c r="Q47" i="1"/>
  <c r="H48" i="1"/>
  <c r="I48" i="1"/>
  <c r="F48" i="1" s="1"/>
  <c r="J48" i="1"/>
  <c r="M48" i="1"/>
  <c r="N48" i="1"/>
  <c r="O48" i="1"/>
  <c r="P48" i="1"/>
  <c r="Q48" i="1"/>
  <c r="H49" i="1"/>
  <c r="I49" i="1"/>
  <c r="F49" i="1" s="1"/>
  <c r="J49" i="1"/>
  <c r="M49" i="1"/>
  <c r="N49" i="1"/>
  <c r="O49" i="1"/>
  <c r="P49" i="1"/>
  <c r="Q49" i="1"/>
  <c r="H50" i="1"/>
  <c r="I50" i="1"/>
  <c r="F50" i="1" s="1"/>
  <c r="J50" i="1"/>
  <c r="M50" i="1"/>
  <c r="N50" i="1"/>
  <c r="O50" i="1"/>
  <c r="P50" i="1"/>
  <c r="Q50" i="1"/>
  <c r="H51" i="1"/>
  <c r="I51" i="1"/>
  <c r="F51" i="1" s="1"/>
  <c r="J51" i="1"/>
  <c r="M51" i="1"/>
  <c r="N51" i="1"/>
  <c r="O51" i="1"/>
  <c r="P51" i="1"/>
  <c r="Q51" i="1"/>
  <c r="H52" i="1"/>
  <c r="I52" i="1"/>
  <c r="F52" i="1" s="1"/>
  <c r="J52" i="1"/>
  <c r="M52" i="1"/>
  <c r="N52" i="1"/>
  <c r="O52" i="1"/>
  <c r="P52" i="1"/>
  <c r="Q52" i="1"/>
  <c r="H53" i="1"/>
  <c r="I53" i="1"/>
  <c r="F53" i="1" s="1"/>
  <c r="J53" i="1"/>
  <c r="M53" i="1"/>
  <c r="N53" i="1"/>
  <c r="O53" i="1"/>
  <c r="P53" i="1"/>
  <c r="Q53" i="1"/>
  <c r="H54" i="1"/>
  <c r="I54" i="1"/>
  <c r="F54" i="1" s="1"/>
  <c r="J54" i="1"/>
  <c r="M54" i="1"/>
  <c r="N54" i="1"/>
  <c r="O54" i="1"/>
  <c r="P54" i="1"/>
  <c r="Q54" i="1"/>
  <c r="H55" i="1"/>
  <c r="I55" i="1"/>
  <c r="F55" i="1" s="1"/>
  <c r="J55" i="1"/>
  <c r="M55" i="1"/>
  <c r="N55" i="1"/>
  <c r="O55" i="1"/>
  <c r="P55" i="1"/>
  <c r="Q55" i="1"/>
  <c r="H56" i="1"/>
  <c r="I56" i="1"/>
  <c r="F56" i="1" s="1"/>
  <c r="J56" i="1"/>
  <c r="M56" i="1"/>
  <c r="N56" i="1"/>
  <c r="O56" i="1"/>
  <c r="P56" i="1"/>
  <c r="Q56" i="1"/>
  <c r="H57" i="1"/>
  <c r="I57" i="1"/>
  <c r="F57" i="1" s="1"/>
  <c r="J57" i="1"/>
  <c r="M57" i="1"/>
  <c r="N57" i="1"/>
  <c r="O57" i="1"/>
  <c r="P57" i="1"/>
  <c r="Q57" i="1"/>
  <c r="H58" i="1"/>
  <c r="I58" i="1"/>
  <c r="F58" i="1" s="1"/>
  <c r="J58" i="1"/>
  <c r="M58" i="1"/>
  <c r="N58" i="1"/>
  <c r="O58" i="1"/>
  <c r="P58" i="1"/>
  <c r="Q58" i="1"/>
  <c r="H59" i="1"/>
  <c r="I59" i="1"/>
  <c r="F59" i="1" s="1"/>
  <c r="J59" i="1"/>
  <c r="M59" i="1"/>
  <c r="N59" i="1"/>
  <c r="O59" i="1"/>
  <c r="P59" i="1"/>
  <c r="Q59" i="1"/>
  <c r="H60" i="1"/>
  <c r="I60" i="1"/>
  <c r="F60" i="1" s="1"/>
  <c r="J60" i="1"/>
  <c r="M60" i="1"/>
  <c r="N60" i="1"/>
  <c r="O60" i="1"/>
  <c r="P60" i="1"/>
  <c r="Q60" i="1"/>
  <c r="H61" i="1"/>
  <c r="I61" i="1"/>
  <c r="F61" i="1" s="1"/>
  <c r="J61" i="1"/>
  <c r="M61" i="1"/>
  <c r="N61" i="1"/>
  <c r="O61" i="1"/>
  <c r="P61" i="1"/>
  <c r="Q61" i="1"/>
  <c r="H62" i="1"/>
  <c r="I62" i="1"/>
  <c r="F62" i="1" s="1"/>
  <c r="J62" i="1"/>
  <c r="M62" i="1"/>
  <c r="N62" i="1"/>
  <c r="O62" i="1"/>
  <c r="P62" i="1"/>
  <c r="Q62" i="1"/>
  <c r="H63" i="1"/>
  <c r="I63" i="1"/>
  <c r="F63" i="1" s="1"/>
  <c r="J63" i="1"/>
  <c r="M63" i="1"/>
  <c r="N63" i="1"/>
  <c r="O63" i="1"/>
  <c r="P63" i="1"/>
  <c r="Q63" i="1"/>
  <c r="H64" i="1"/>
  <c r="I64" i="1"/>
  <c r="F64" i="1" s="1"/>
  <c r="J64" i="1"/>
  <c r="M64" i="1"/>
  <c r="N64" i="1"/>
  <c r="O64" i="1"/>
  <c r="P64" i="1"/>
  <c r="Q64" i="1"/>
  <c r="H65" i="1"/>
  <c r="I65" i="1"/>
  <c r="F65" i="1" s="1"/>
  <c r="J65" i="1"/>
  <c r="M65" i="1"/>
  <c r="N65" i="1"/>
  <c r="O65" i="1"/>
  <c r="P65" i="1"/>
  <c r="Q65" i="1"/>
  <c r="H66" i="1"/>
  <c r="I66" i="1"/>
  <c r="F66" i="1" s="1"/>
  <c r="J66" i="1"/>
  <c r="M66" i="1"/>
  <c r="N66" i="1"/>
  <c r="O66" i="1"/>
  <c r="P66" i="1"/>
  <c r="Q66" i="1"/>
  <c r="H67" i="1"/>
  <c r="I67" i="1"/>
  <c r="F67" i="1" s="1"/>
  <c r="J67" i="1"/>
  <c r="M67" i="1"/>
  <c r="N67" i="1"/>
  <c r="O67" i="1"/>
  <c r="P67" i="1"/>
  <c r="Q67" i="1"/>
  <c r="H68" i="1"/>
  <c r="I68" i="1"/>
  <c r="F68" i="1" s="1"/>
  <c r="J68" i="1"/>
  <c r="M68" i="1"/>
  <c r="N68" i="1"/>
  <c r="O68" i="1"/>
  <c r="P68" i="1"/>
  <c r="Q68" i="1"/>
  <c r="H69" i="1"/>
  <c r="I69" i="1"/>
  <c r="F69" i="1" s="1"/>
  <c r="J69" i="1"/>
  <c r="M69" i="1"/>
  <c r="N69" i="1"/>
  <c r="O69" i="1"/>
  <c r="P69" i="1"/>
  <c r="Q69" i="1"/>
  <c r="H70" i="1"/>
  <c r="I70" i="1"/>
  <c r="F70" i="1" s="1"/>
  <c r="J70" i="1"/>
  <c r="M70" i="1"/>
  <c r="N70" i="1"/>
  <c r="O70" i="1"/>
  <c r="P70" i="1"/>
  <c r="Q70" i="1"/>
  <c r="H71" i="1"/>
  <c r="I71" i="1"/>
  <c r="F71" i="1" s="1"/>
  <c r="J71" i="1"/>
  <c r="M71" i="1"/>
  <c r="N71" i="1"/>
  <c r="O71" i="1"/>
  <c r="P71" i="1"/>
  <c r="Q71" i="1"/>
  <c r="H72" i="1"/>
  <c r="I72" i="1"/>
  <c r="F72" i="1" s="1"/>
  <c r="J72" i="1"/>
  <c r="M72" i="1"/>
  <c r="N72" i="1"/>
  <c r="O72" i="1"/>
  <c r="P72" i="1"/>
  <c r="Q72" i="1"/>
  <c r="H73" i="1"/>
  <c r="I73" i="1"/>
  <c r="F73" i="1" s="1"/>
  <c r="J73" i="1"/>
  <c r="M73" i="1"/>
  <c r="N73" i="1"/>
  <c r="O73" i="1"/>
  <c r="P73" i="1"/>
  <c r="Q73" i="1"/>
  <c r="H74" i="1"/>
  <c r="I74" i="1"/>
  <c r="F74" i="1" s="1"/>
  <c r="J74" i="1"/>
  <c r="M74" i="1"/>
  <c r="N74" i="1"/>
  <c r="O74" i="1"/>
  <c r="P74" i="1"/>
  <c r="Q74" i="1"/>
  <c r="H75" i="1"/>
  <c r="I75" i="1"/>
  <c r="F75" i="1" s="1"/>
  <c r="J75" i="1"/>
  <c r="M75" i="1"/>
  <c r="N75" i="1"/>
  <c r="O75" i="1"/>
  <c r="P75" i="1"/>
  <c r="Q75" i="1"/>
  <c r="H76" i="1"/>
  <c r="I76" i="1"/>
  <c r="F76" i="1" s="1"/>
  <c r="J76" i="1"/>
  <c r="M76" i="1"/>
  <c r="N76" i="1"/>
  <c r="O76" i="1"/>
  <c r="P76" i="1"/>
  <c r="Q76" i="1"/>
  <c r="H77" i="1"/>
  <c r="I77" i="1"/>
  <c r="F77" i="1" s="1"/>
  <c r="J77" i="1"/>
  <c r="M77" i="1"/>
  <c r="N77" i="1"/>
  <c r="O77" i="1"/>
  <c r="P77" i="1"/>
  <c r="Q77" i="1"/>
  <c r="H78" i="1"/>
  <c r="I78" i="1"/>
  <c r="F78" i="1" s="1"/>
  <c r="J78" i="1"/>
  <c r="M78" i="1"/>
  <c r="N78" i="1"/>
  <c r="O78" i="1"/>
  <c r="P78" i="1"/>
  <c r="Q78" i="1"/>
  <c r="H79" i="1"/>
  <c r="I79" i="1"/>
  <c r="F79" i="1" s="1"/>
  <c r="J79" i="1"/>
  <c r="M79" i="1"/>
  <c r="N79" i="1"/>
  <c r="O79" i="1"/>
  <c r="P79" i="1"/>
  <c r="Q79" i="1"/>
  <c r="H80" i="1"/>
  <c r="I80" i="1"/>
  <c r="F80" i="1" s="1"/>
  <c r="J80" i="1"/>
  <c r="M80" i="1"/>
  <c r="N80" i="1"/>
  <c r="O80" i="1"/>
  <c r="P80" i="1"/>
  <c r="Q80" i="1"/>
  <c r="H81" i="1"/>
  <c r="I81" i="1"/>
  <c r="F81" i="1" s="1"/>
  <c r="J81" i="1"/>
  <c r="M81" i="1"/>
  <c r="N81" i="1"/>
  <c r="O81" i="1"/>
  <c r="P81" i="1"/>
  <c r="Q81" i="1"/>
  <c r="H82" i="1"/>
  <c r="I82" i="1"/>
  <c r="F82" i="1" s="1"/>
  <c r="J82" i="1"/>
  <c r="M82" i="1"/>
  <c r="N82" i="1"/>
  <c r="O82" i="1"/>
  <c r="P82" i="1"/>
  <c r="Q82" i="1"/>
  <c r="H83" i="1"/>
  <c r="I83" i="1"/>
  <c r="F83" i="1" s="1"/>
  <c r="J83" i="1"/>
  <c r="M83" i="1"/>
  <c r="N83" i="1"/>
  <c r="O83" i="1"/>
  <c r="P83" i="1"/>
  <c r="Q83" i="1"/>
  <c r="H84" i="1"/>
  <c r="I84" i="1"/>
  <c r="F84" i="1" s="1"/>
  <c r="J84" i="1"/>
  <c r="M84" i="1"/>
  <c r="N84" i="1"/>
  <c r="O84" i="1"/>
  <c r="P84" i="1"/>
  <c r="Q84" i="1"/>
  <c r="H85" i="1"/>
  <c r="I85" i="1"/>
  <c r="F85" i="1" s="1"/>
  <c r="J85" i="1"/>
  <c r="M85" i="1"/>
  <c r="N85" i="1"/>
  <c r="O85" i="1"/>
  <c r="P85" i="1"/>
  <c r="Q85" i="1"/>
  <c r="H86" i="1"/>
  <c r="I86" i="1"/>
  <c r="F86" i="1" s="1"/>
  <c r="J86" i="1"/>
  <c r="M86" i="1"/>
  <c r="N86" i="1"/>
  <c r="O86" i="1"/>
  <c r="P86" i="1"/>
  <c r="Q86" i="1"/>
  <c r="H87" i="1"/>
  <c r="I87" i="1"/>
  <c r="F87" i="1" s="1"/>
  <c r="J87" i="1"/>
  <c r="M87" i="1"/>
  <c r="N87" i="1"/>
  <c r="O87" i="1"/>
  <c r="P87" i="1"/>
  <c r="Q87" i="1"/>
  <c r="H88" i="1"/>
  <c r="I88" i="1"/>
  <c r="F88" i="1" s="1"/>
  <c r="J88" i="1"/>
  <c r="M88" i="1"/>
  <c r="N88" i="1"/>
  <c r="O88" i="1"/>
  <c r="P88" i="1"/>
  <c r="Q88" i="1"/>
  <c r="H89" i="1"/>
  <c r="I89" i="1"/>
  <c r="F89" i="1" s="1"/>
  <c r="J89" i="1"/>
  <c r="M89" i="1"/>
  <c r="N89" i="1"/>
  <c r="O89" i="1"/>
  <c r="P89" i="1"/>
  <c r="Q89" i="1"/>
  <c r="H90" i="1"/>
  <c r="I90" i="1"/>
  <c r="F90" i="1" s="1"/>
  <c r="J90" i="1"/>
  <c r="M90" i="1"/>
  <c r="N90" i="1"/>
  <c r="O90" i="1"/>
  <c r="P90" i="1"/>
  <c r="Q90" i="1"/>
  <c r="H91" i="1"/>
  <c r="I91" i="1"/>
  <c r="F91" i="1" s="1"/>
  <c r="J91" i="1"/>
  <c r="M91" i="1"/>
  <c r="N91" i="1"/>
  <c r="O91" i="1"/>
  <c r="P91" i="1"/>
  <c r="Q91" i="1"/>
  <c r="H92" i="1"/>
  <c r="I92" i="1"/>
  <c r="F92" i="1" s="1"/>
  <c r="J92" i="1"/>
  <c r="M92" i="1"/>
  <c r="N92" i="1"/>
  <c r="O92" i="1"/>
  <c r="P92" i="1"/>
  <c r="Q92" i="1"/>
  <c r="H93" i="1"/>
  <c r="I93" i="1"/>
  <c r="F93" i="1" s="1"/>
  <c r="J93" i="1"/>
  <c r="M93" i="1"/>
  <c r="N93" i="1"/>
  <c r="O93" i="1"/>
  <c r="P93" i="1"/>
  <c r="Q93" i="1"/>
  <c r="H94" i="1"/>
  <c r="I94" i="1"/>
  <c r="F94" i="1" s="1"/>
  <c r="J94" i="1"/>
  <c r="M94" i="1"/>
  <c r="N94" i="1"/>
  <c r="O94" i="1"/>
  <c r="P94" i="1"/>
  <c r="Q94" i="1"/>
  <c r="H95" i="1"/>
  <c r="I95" i="1"/>
  <c r="F95" i="1" s="1"/>
  <c r="J95" i="1"/>
  <c r="M95" i="1"/>
  <c r="N95" i="1"/>
  <c r="O95" i="1"/>
  <c r="P95" i="1"/>
  <c r="Q95" i="1"/>
  <c r="H96" i="1"/>
  <c r="I96" i="1"/>
  <c r="F96" i="1" s="1"/>
  <c r="J96" i="1"/>
  <c r="M96" i="1"/>
  <c r="N96" i="1"/>
  <c r="O96" i="1"/>
  <c r="P96" i="1"/>
  <c r="Q96" i="1"/>
  <c r="H97" i="1"/>
  <c r="I97" i="1"/>
  <c r="F97" i="1" s="1"/>
  <c r="J97" i="1"/>
  <c r="M97" i="1"/>
  <c r="N97" i="1"/>
  <c r="O97" i="1"/>
  <c r="P97" i="1"/>
  <c r="Q97" i="1"/>
  <c r="H98" i="1"/>
  <c r="I98" i="1"/>
  <c r="F98" i="1" s="1"/>
  <c r="J98" i="1"/>
  <c r="M98" i="1"/>
  <c r="N98" i="1"/>
  <c r="O98" i="1"/>
  <c r="P98" i="1"/>
  <c r="Q98" i="1"/>
  <c r="H99" i="1"/>
  <c r="I99" i="1"/>
  <c r="F99" i="1" s="1"/>
  <c r="J99" i="1"/>
  <c r="M99" i="1"/>
  <c r="N99" i="1"/>
  <c r="O99" i="1"/>
  <c r="P99" i="1"/>
  <c r="Q99" i="1"/>
  <c r="H100" i="1"/>
  <c r="I100" i="1"/>
  <c r="F100" i="1" s="1"/>
  <c r="J100" i="1"/>
  <c r="M100" i="1"/>
  <c r="N100" i="1"/>
  <c r="O100" i="1"/>
  <c r="P100" i="1"/>
  <c r="Q100" i="1"/>
  <c r="H101" i="1"/>
  <c r="I101" i="1"/>
  <c r="F101" i="1" s="1"/>
  <c r="J101" i="1"/>
  <c r="M101" i="1"/>
  <c r="N101" i="1"/>
  <c r="O101" i="1"/>
  <c r="P101" i="1"/>
  <c r="Q101" i="1"/>
  <c r="H102" i="1"/>
  <c r="I102" i="1"/>
  <c r="F102" i="1" s="1"/>
  <c r="J102" i="1"/>
  <c r="M102" i="1"/>
  <c r="N102" i="1"/>
  <c r="O102" i="1"/>
  <c r="P102" i="1"/>
  <c r="Q102" i="1"/>
  <c r="H103" i="1"/>
  <c r="I103" i="1"/>
  <c r="F103" i="1" s="1"/>
  <c r="J103" i="1"/>
  <c r="M103" i="1"/>
  <c r="N103" i="1"/>
  <c r="O103" i="1"/>
  <c r="P103" i="1"/>
  <c r="Q103" i="1"/>
  <c r="H104" i="1"/>
  <c r="I104" i="1"/>
  <c r="F104" i="1" s="1"/>
  <c r="J104" i="1"/>
  <c r="M104" i="1"/>
  <c r="N104" i="1"/>
  <c r="O104" i="1"/>
  <c r="P104" i="1"/>
  <c r="Q104" i="1"/>
  <c r="G105" i="1"/>
  <c r="H105" i="1"/>
  <c r="I105" i="1"/>
  <c r="F105" i="1" s="1"/>
  <c r="J105" i="1"/>
  <c r="K105" i="1"/>
  <c r="M105" i="1"/>
  <c r="N105" i="1"/>
  <c r="O105" i="1"/>
  <c r="P105" i="1"/>
  <c r="Q105" i="1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" i="3"/>
  <c r="H5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6" i="2"/>
  <c r="H7" i="2"/>
</calcChain>
</file>

<file path=xl/sharedStrings.xml><?xml version="1.0" encoding="utf-8"?>
<sst xmlns="http://schemas.openxmlformats.org/spreadsheetml/2006/main" count="1002" uniqueCount="423">
  <si>
    <t>Estudiantes</t>
  </si>
  <si>
    <t>profesores</t>
  </si>
  <si>
    <t>Administradores</t>
  </si>
  <si>
    <t>edad</t>
  </si>
  <si>
    <t>sexo</t>
  </si>
  <si>
    <t>Nombre</t>
  </si>
  <si>
    <t>asignatura</t>
  </si>
  <si>
    <t>salario</t>
  </si>
  <si>
    <t>nombre</t>
  </si>
  <si>
    <t>cargo</t>
  </si>
  <si>
    <t>telefono</t>
  </si>
  <si>
    <t>apellido</t>
  </si>
  <si>
    <t>Apellido</t>
  </si>
  <si>
    <t>segundo nombre</t>
  </si>
  <si>
    <t>segundo apellido</t>
  </si>
  <si>
    <t>matematicas</t>
  </si>
  <si>
    <t>sociales</t>
  </si>
  <si>
    <t>ingles</t>
  </si>
  <si>
    <t>primer apellido</t>
  </si>
  <si>
    <t>nota mateticas</t>
  </si>
  <si>
    <t>nota sociales</t>
  </si>
  <si>
    <t>nota artistica</t>
  </si>
  <si>
    <t>barrio</t>
  </si>
  <si>
    <t>estrato</t>
  </si>
  <si>
    <t>nombre completo</t>
  </si>
  <si>
    <t>carrera</t>
  </si>
  <si>
    <t>#</t>
  </si>
  <si>
    <t>dia</t>
  </si>
  <si>
    <t>mes</t>
  </si>
  <si>
    <t>año</t>
  </si>
  <si>
    <t xml:space="preserve"> F </t>
  </si>
  <si>
    <t xml:space="preserve"> M </t>
  </si>
  <si>
    <t xml:space="preserve"> Walker </t>
  </si>
  <si>
    <t xml:space="preserve"> Atkins </t>
  </si>
  <si>
    <t xml:space="preserve"> Cunningham </t>
  </si>
  <si>
    <t xml:space="preserve"> Winters </t>
  </si>
  <si>
    <t xml:space="preserve"> Castillo </t>
  </si>
  <si>
    <t xml:space="preserve"> Bailey </t>
  </si>
  <si>
    <t xml:space="preserve"> Kaufman </t>
  </si>
  <si>
    <t xml:space="preserve"> Higgins </t>
  </si>
  <si>
    <t xml:space="preserve"> Riddle </t>
  </si>
  <si>
    <t xml:space="preserve"> Wall </t>
  </si>
  <si>
    <t xml:space="preserve"> Roman </t>
  </si>
  <si>
    <t xml:space="preserve"> Short </t>
  </si>
  <si>
    <t xml:space="preserve"> Bell </t>
  </si>
  <si>
    <t xml:space="preserve"> Fuller </t>
  </si>
  <si>
    <t xml:space="preserve"> Villarreal </t>
  </si>
  <si>
    <t xml:space="preserve"> Dominguez </t>
  </si>
  <si>
    <t xml:space="preserve"> Lloyd </t>
  </si>
  <si>
    <t xml:space="preserve"> Martin </t>
  </si>
  <si>
    <t xml:space="preserve"> Erickson </t>
  </si>
  <si>
    <t xml:space="preserve"> Peterson </t>
  </si>
  <si>
    <t xml:space="preserve"> Joseph </t>
  </si>
  <si>
    <t xml:space="preserve"> Solis </t>
  </si>
  <si>
    <t xml:space="preserve"> Paul </t>
  </si>
  <si>
    <t xml:space="preserve"> York </t>
  </si>
  <si>
    <t xml:space="preserve"> Harmon </t>
  </si>
  <si>
    <t xml:space="preserve"> Garrison </t>
  </si>
  <si>
    <t xml:space="preserve"> Sloan </t>
  </si>
  <si>
    <t xml:space="preserve"> Shea </t>
  </si>
  <si>
    <t xml:space="preserve"> Roberts </t>
  </si>
  <si>
    <t xml:space="preserve"> Mcpherson </t>
  </si>
  <si>
    <t xml:space="preserve"> Nicholson </t>
  </si>
  <si>
    <t xml:space="preserve"> Bullock </t>
  </si>
  <si>
    <t xml:space="preserve"> Mcgee </t>
  </si>
  <si>
    <t xml:space="preserve"> Bennett </t>
  </si>
  <si>
    <t xml:space="preserve"> Estrada </t>
  </si>
  <si>
    <t xml:space="preserve"> Mejia </t>
  </si>
  <si>
    <t xml:space="preserve"> Dennis </t>
  </si>
  <si>
    <t xml:space="preserve"> Bautista </t>
  </si>
  <si>
    <t xml:space="preserve"> Daniels </t>
  </si>
  <si>
    <t xml:space="preserve"> Proctor </t>
  </si>
  <si>
    <t xml:space="preserve"> Willis </t>
  </si>
  <si>
    <t xml:space="preserve"> Flores </t>
  </si>
  <si>
    <t xml:space="preserve"> Conway </t>
  </si>
  <si>
    <t xml:space="preserve"> Melendez </t>
  </si>
  <si>
    <t xml:space="preserve"> Matthews </t>
  </si>
  <si>
    <t xml:space="preserve"> Cardenas </t>
  </si>
  <si>
    <t xml:space="preserve"> Stone </t>
  </si>
  <si>
    <t xml:space="preserve"> Rangel </t>
  </si>
  <si>
    <t xml:space="preserve"> Rodgers </t>
  </si>
  <si>
    <t xml:space="preserve"> Ward </t>
  </si>
  <si>
    <t xml:space="preserve"> Estes </t>
  </si>
  <si>
    <t xml:space="preserve"> Lang </t>
  </si>
  <si>
    <t xml:space="preserve"> Gregory </t>
  </si>
  <si>
    <t xml:space="preserve"> Fox </t>
  </si>
  <si>
    <t xml:space="preserve"> Cantrell </t>
  </si>
  <si>
    <t xml:space="preserve"> Blackwell </t>
  </si>
  <si>
    <t xml:space="preserve"> Trujillo </t>
  </si>
  <si>
    <t xml:space="preserve"> Conner </t>
  </si>
  <si>
    <t xml:space="preserve"> Singleton </t>
  </si>
  <si>
    <t xml:space="preserve"> Harper </t>
  </si>
  <si>
    <t xml:space="preserve"> Sims </t>
  </si>
  <si>
    <t xml:space="preserve"> Mayo </t>
  </si>
  <si>
    <t xml:space="preserve"> Mcdowell </t>
  </si>
  <si>
    <t xml:space="preserve"> Woodward </t>
  </si>
  <si>
    <t xml:space="preserve"> Zimmerman </t>
  </si>
  <si>
    <t xml:space="preserve"> Logan </t>
  </si>
  <si>
    <t xml:space="preserve"> Watts </t>
  </si>
  <si>
    <t xml:space="preserve"> Daugherty </t>
  </si>
  <si>
    <t xml:space="preserve"> Hickman </t>
  </si>
  <si>
    <t xml:space="preserve"> Carroll </t>
  </si>
  <si>
    <t xml:space="preserve"> Hatfield </t>
  </si>
  <si>
    <t xml:space="preserve"> Chan </t>
  </si>
  <si>
    <t xml:space="preserve"> Davidson </t>
  </si>
  <si>
    <t xml:space="preserve"> Obrien </t>
  </si>
  <si>
    <t xml:space="preserve"> Boyd </t>
  </si>
  <si>
    <t xml:space="preserve"> Dickerson </t>
  </si>
  <si>
    <t xml:space="preserve"> Harris </t>
  </si>
  <si>
    <t xml:space="preserve"> English </t>
  </si>
  <si>
    <t xml:space="preserve"> King </t>
  </si>
  <si>
    <t xml:space="preserve"> Jacobs </t>
  </si>
  <si>
    <t xml:space="preserve"> Franklin </t>
  </si>
  <si>
    <t xml:space="preserve"> Mullins </t>
  </si>
  <si>
    <t xml:space="preserve"> Wu </t>
  </si>
  <si>
    <t xml:space="preserve"> Farmer </t>
  </si>
  <si>
    <t xml:space="preserve"> Avila </t>
  </si>
  <si>
    <t xml:space="preserve"> Clark </t>
  </si>
  <si>
    <t xml:space="preserve"> Archer </t>
  </si>
  <si>
    <t xml:space="preserve"> Combs </t>
  </si>
  <si>
    <t xml:space="preserve"> Chen </t>
  </si>
  <si>
    <t xml:space="preserve"> Reyes </t>
  </si>
  <si>
    <t xml:space="preserve"> Martinez </t>
  </si>
  <si>
    <t xml:space="preserve"> Webb </t>
  </si>
  <si>
    <t xml:space="preserve"> Nixon </t>
  </si>
  <si>
    <t xml:space="preserve"> Cordova </t>
  </si>
  <si>
    <t xml:space="preserve"> Kent </t>
  </si>
  <si>
    <t xml:space="preserve"> Leach </t>
  </si>
  <si>
    <t xml:space="preserve"> Roach </t>
  </si>
  <si>
    <t xml:space="preserve"> Sandoval </t>
  </si>
  <si>
    <t xml:space="preserve"> Lewis </t>
  </si>
  <si>
    <t xml:space="preserve"> Tapia </t>
  </si>
  <si>
    <t xml:space="preserve"> Porter </t>
  </si>
  <si>
    <t xml:space="preserve"> Sanford </t>
  </si>
  <si>
    <t xml:space="preserve"> Richards </t>
  </si>
  <si>
    <t xml:space="preserve"> Fitzgerald </t>
  </si>
  <si>
    <t xml:space="preserve"> Rich </t>
  </si>
  <si>
    <t xml:space="preserve"> Lam </t>
  </si>
  <si>
    <t xml:space="preserve"> Owen </t>
  </si>
  <si>
    <t xml:space="preserve"> Vazquez </t>
  </si>
  <si>
    <t xml:space="preserve"> Klein </t>
  </si>
  <si>
    <t xml:space="preserve"> Vega </t>
  </si>
  <si>
    <t xml:space="preserve"> Carter </t>
  </si>
  <si>
    <t xml:space="preserve"> Wade </t>
  </si>
  <si>
    <t xml:space="preserve"> Shepherd </t>
  </si>
  <si>
    <t xml:space="preserve"> Rollins </t>
  </si>
  <si>
    <t xml:space="preserve"> Yu </t>
  </si>
  <si>
    <t xml:space="preserve"> Holloway </t>
  </si>
  <si>
    <t xml:space="preserve"> Nguyen </t>
  </si>
  <si>
    <t xml:space="preserve"> Stanley </t>
  </si>
  <si>
    <t xml:space="preserve"> Sexton </t>
  </si>
  <si>
    <t xml:space="preserve"> Frazier </t>
  </si>
  <si>
    <t xml:space="preserve"> Schaefer </t>
  </si>
  <si>
    <t xml:space="preserve"> Kemp </t>
  </si>
  <si>
    <t xml:space="preserve"> Ayers </t>
  </si>
  <si>
    <t xml:space="preserve"> Shaffer </t>
  </si>
  <si>
    <t xml:space="preserve"> Forbes </t>
  </si>
  <si>
    <t xml:space="preserve"> Hendricks </t>
  </si>
  <si>
    <t xml:space="preserve"> Mendoza </t>
  </si>
  <si>
    <t xml:space="preserve"> Meyer </t>
  </si>
  <si>
    <t xml:space="preserve"> Gallagher </t>
  </si>
  <si>
    <t xml:space="preserve"> Montes </t>
  </si>
  <si>
    <t xml:space="preserve"> Payne </t>
  </si>
  <si>
    <t xml:space="preserve"> Norman </t>
  </si>
  <si>
    <t xml:space="preserve"> Henderson </t>
  </si>
  <si>
    <t xml:space="preserve"> Cooke </t>
  </si>
  <si>
    <t xml:space="preserve"> Berry </t>
  </si>
  <si>
    <t xml:space="preserve"> Gordon </t>
  </si>
  <si>
    <t xml:space="preserve"> Khan </t>
  </si>
  <si>
    <t xml:space="preserve"> Wagner </t>
  </si>
  <si>
    <t xml:space="preserve"> Harvey </t>
  </si>
  <si>
    <t xml:space="preserve"> Beltran </t>
  </si>
  <si>
    <t xml:space="preserve"> Cervantes </t>
  </si>
  <si>
    <t xml:space="preserve"> Leonard </t>
  </si>
  <si>
    <t xml:space="preserve"> Leblanc </t>
  </si>
  <si>
    <t xml:space="preserve"> Knight </t>
  </si>
  <si>
    <t xml:space="preserve"> Monroe </t>
  </si>
  <si>
    <t xml:space="preserve"> Mercado </t>
  </si>
  <si>
    <t xml:space="preserve"> Ramirez </t>
  </si>
  <si>
    <t xml:space="preserve"> Nolan </t>
  </si>
  <si>
    <t xml:space="preserve"> Tran </t>
  </si>
  <si>
    <t xml:space="preserve"> Baldwin </t>
  </si>
  <si>
    <t xml:space="preserve"> Heath </t>
  </si>
  <si>
    <t xml:space="preserve"> Adkins </t>
  </si>
  <si>
    <t xml:space="preserve"> Fisher </t>
  </si>
  <si>
    <t xml:space="preserve"> Evans </t>
  </si>
  <si>
    <t xml:space="preserve"> Elliott </t>
  </si>
  <si>
    <t xml:space="preserve"> Rocha </t>
  </si>
  <si>
    <t xml:space="preserve"> Benson </t>
  </si>
  <si>
    <t xml:space="preserve"> Gilmore </t>
  </si>
  <si>
    <t xml:space="preserve"> Huber </t>
  </si>
  <si>
    <t xml:space="preserve"> Ryan </t>
  </si>
  <si>
    <t xml:space="preserve"> Howe </t>
  </si>
  <si>
    <t xml:space="preserve"> Freeman </t>
  </si>
  <si>
    <t xml:space="preserve"> Mahoney </t>
  </si>
  <si>
    <t xml:space="preserve"> Gould </t>
  </si>
  <si>
    <t xml:space="preserve"> Stein </t>
  </si>
  <si>
    <t xml:space="preserve"> Perez </t>
  </si>
  <si>
    <t xml:space="preserve"> Green </t>
  </si>
  <si>
    <t xml:space="preserve"> Tanner </t>
  </si>
  <si>
    <t xml:space="preserve"> Davis </t>
  </si>
  <si>
    <t xml:space="preserve"> Gaines </t>
  </si>
  <si>
    <t xml:space="preserve"> Franco </t>
  </si>
  <si>
    <t xml:space="preserve"> Reese </t>
  </si>
  <si>
    <t xml:space="preserve"> Alvarado </t>
  </si>
  <si>
    <t xml:space="preserve"> Ingram </t>
  </si>
  <si>
    <t xml:space="preserve"> Gilbert </t>
  </si>
  <si>
    <t xml:space="preserve"> Pacheco </t>
  </si>
  <si>
    <t xml:space="preserve"> Peck </t>
  </si>
  <si>
    <t xml:space="preserve"> Russo </t>
  </si>
  <si>
    <t xml:space="preserve"> Munoz </t>
  </si>
  <si>
    <t xml:space="preserve"> Bean </t>
  </si>
  <si>
    <t>.</t>
  </si>
  <si>
    <t>Chase Estes</t>
  </si>
  <si>
    <t xml:space="preserve">Jaso </t>
  </si>
  <si>
    <t>Cruz</t>
  </si>
  <si>
    <t>Harris</t>
  </si>
  <si>
    <t>Merritt</t>
  </si>
  <si>
    <t>Mullins</t>
  </si>
  <si>
    <t xml:space="preserve">George </t>
  </si>
  <si>
    <t xml:space="preserve">Jason </t>
  </si>
  <si>
    <t>Bobby</t>
  </si>
  <si>
    <t>Wilson</t>
  </si>
  <si>
    <t>Lewis</t>
  </si>
  <si>
    <t>Rogers</t>
  </si>
  <si>
    <t>Perez</t>
  </si>
  <si>
    <t>Vasquez</t>
  </si>
  <si>
    <t>Dixon</t>
  </si>
  <si>
    <t>Mcdaniel</t>
  </si>
  <si>
    <t>Garcia</t>
  </si>
  <si>
    <t>Villanueva</t>
  </si>
  <si>
    <t>Johnson</t>
  </si>
  <si>
    <t>Hamilton</t>
  </si>
  <si>
    <t>Cunningham</t>
  </si>
  <si>
    <t>Graham</t>
  </si>
  <si>
    <t>Morrow</t>
  </si>
  <si>
    <t>Burton</t>
  </si>
  <si>
    <t>Meyer</t>
  </si>
  <si>
    <t>Norris</t>
  </si>
  <si>
    <t>Berry</t>
  </si>
  <si>
    <t>Allen</t>
  </si>
  <si>
    <t>Love</t>
  </si>
  <si>
    <t>Benson</t>
  </si>
  <si>
    <t>Gibson</t>
  </si>
  <si>
    <t>Wright</t>
  </si>
  <si>
    <t>Morgan</t>
  </si>
  <si>
    <t>Wong</t>
  </si>
  <si>
    <t>Porter</t>
  </si>
  <si>
    <t>Singleton</t>
  </si>
  <si>
    <t>Leonard</t>
  </si>
  <si>
    <t>Collins</t>
  </si>
  <si>
    <t>Murray</t>
  </si>
  <si>
    <t>Barnett</t>
  </si>
  <si>
    <t>Parks</t>
  </si>
  <si>
    <t>Ramos</t>
  </si>
  <si>
    <t>Russell</t>
  </si>
  <si>
    <t>Harrell</t>
  </si>
  <si>
    <t>Ford</t>
  </si>
  <si>
    <t>Giles</t>
  </si>
  <si>
    <t>Vaughn</t>
  </si>
  <si>
    <t>Reyes</t>
  </si>
  <si>
    <t>Zuniga</t>
  </si>
  <si>
    <t>Archer</t>
  </si>
  <si>
    <t>Fitzgerald</t>
  </si>
  <si>
    <t xml:space="preserve"> Reyes</t>
  </si>
  <si>
    <t>Lee</t>
  </si>
  <si>
    <t>Carter</t>
  </si>
  <si>
    <t>Barnes</t>
  </si>
  <si>
    <t>Duane</t>
  </si>
  <si>
    <t>Brian</t>
  </si>
  <si>
    <t>Jason</t>
  </si>
  <si>
    <t>Andrews</t>
  </si>
  <si>
    <t>Estes</t>
  </si>
  <si>
    <t>Cooper</t>
  </si>
  <si>
    <t>Sweeney</t>
  </si>
  <si>
    <t>Miller</t>
  </si>
  <si>
    <t>Owen</t>
  </si>
  <si>
    <t>Gomez</t>
  </si>
  <si>
    <t>Cannon</t>
  </si>
  <si>
    <t>Barajas</t>
  </si>
  <si>
    <t>Miles</t>
  </si>
  <si>
    <t>Pena</t>
  </si>
  <si>
    <t>Coleman</t>
  </si>
  <si>
    <t>Nelson</t>
  </si>
  <si>
    <t>Hayes</t>
  </si>
  <si>
    <t>Hanson</t>
  </si>
  <si>
    <t>Smith</t>
  </si>
  <si>
    <t>Guzman</t>
  </si>
  <si>
    <t>Gray</t>
  </si>
  <si>
    <t>Patterson</t>
  </si>
  <si>
    <t xml:space="preserve">Evan </t>
  </si>
  <si>
    <t>Jackson</t>
  </si>
  <si>
    <t>Douglas</t>
  </si>
  <si>
    <t>Patel</t>
  </si>
  <si>
    <t>Hernandez</t>
  </si>
  <si>
    <t>Young</t>
  </si>
  <si>
    <t>Camacho</t>
  </si>
  <si>
    <t>Baker</t>
  </si>
  <si>
    <t>Burns</t>
  </si>
  <si>
    <t>Davies</t>
  </si>
  <si>
    <t>Anderson</t>
  </si>
  <si>
    <t>Bryant</t>
  </si>
  <si>
    <t>Williams</t>
  </si>
  <si>
    <t>Gay</t>
  </si>
  <si>
    <t>Reeves</t>
  </si>
  <si>
    <t>Ross</t>
  </si>
  <si>
    <t>Walker</t>
  </si>
  <si>
    <t>Rios</t>
  </si>
  <si>
    <t>Mitchell</t>
  </si>
  <si>
    <t>Thomas</t>
  </si>
  <si>
    <t xml:space="preserve"> Johnson</t>
  </si>
  <si>
    <t>Cox</t>
  </si>
  <si>
    <t>Justin</t>
  </si>
  <si>
    <t xml:space="preserve">William </t>
  </si>
  <si>
    <t>George</t>
  </si>
  <si>
    <t xml:space="preserve">Thomas </t>
  </si>
  <si>
    <t xml:space="preserve">Daniel </t>
  </si>
  <si>
    <t xml:space="preserve">Bradley </t>
  </si>
  <si>
    <t xml:space="preserve">Jesus </t>
  </si>
  <si>
    <t xml:space="preserve">Oscar </t>
  </si>
  <si>
    <t xml:space="preserve">Mark </t>
  </si>
  <si>
    <t xml:space="preserve">Paul </t>
  </si>
  <si>
    <t xml:space="preserve">Barry </t>
  </si>
  <si>
    <t xml:space="preserve">Brian </t>
  </si>
  <si>
    <t xml:space="preserve">Kyle </t>
  </si>
  <si>
    <t>Stuart</t>
  </si>
  <si>
    <t xml:space="preserve">Ryan </t>
  </si>
  <si>
    <t xml:space="preserve">Michael </t>
  </si>
  <si>
    <t xml:space="preserve">Adam </t>
  </si>
  <si>
    <t xml:space="preserve">Anthony </t>
  </si>
  <si>
    <t xml:space="preserve">James </t>
  </si>
  <si>
    <t>Anthony</t>
  </si>
  <si>
    <t xml:space="preserve">Johnny </t>
  </si>
  <si>
    <t xml:space="preserve">Nathan </t>
  </si>
  <si>
    <t xml:space="preserve">Alexander </t>
  </si>
  <si>
    <t xml:space="preserve">Frank </t>
  </si>
  <si>
    <t xml:space="preserve">Robert </t>
  </si>
  <si>
    <t xml:space="preserve">Andres </t>
  </si>
  <si>
    <t xml:space="preserve">Julian </t>
  </si>
  <si>
    <t xml:space="preserve">John </t>
  </si>
  <si>
    <t xml:space="preserve">Joseph </t>
  </si>
  <si>
    <t xml:space="preserve">Tony </t>
  </si>
  <si>
    <t xml:space="preserve">Randall </t>
  </si>
  <si>
    <t xml:space="preserve">Dustin </t>
  </si>
  <si>
    <t xml:space="preserve">Christopher </t>
  </si>
  <si>
    <t xml:space="preserve">Matthew </t>
  </si>
  <si>
    <t xml:space="preserve">Timothy </t>
  </si>
  <si>
    <t xml:space="preserve">Logan </t>
  </si>
  <si>
    <t xml:space="preserve">Charles </t>
  </si>
  <si>
    <t xml:space="preserve">Eric </t>
  </si>
  <si>
    <t xml:space="preserve">Alvin </t>
  </si>
  <si>
    <t>Scott</t>
  </si>
  <si>
    <t xml:space="preserve">Jonathan </t>
  </si>
  <si>
    <t xml:space="preserve">Andrew </t>
  </si>
  <si>
    <t xml:space="preserve">Edward </t>
  </si>
  <si>
    <t xml:space="preserve">Jeffery </t>
  </si>
  <si>
    <t xml:space="preserve">Dan </t>
  </si>
  <si>
    <t xml:space="preserve">Travis </t>
  </si>
  <si>
    <t xml:space="preserve">Peter </t>
  </si>
  <si>
    <t xml:space="preserve">Todd </t>
  </si>
  <si>
    <t xml:space="preserve">Colin </t>
  </si>
  <si>
    <t xml:space="preserve">Tyler </t>
  </si>
  <si>
    <t xml:space="preserve">Juan </t>
  </si>
  <si>
    <t xml:space="preserve">Justin </t>
  </si>
  <si>
    <t xml:space="preserve">David </t>
  </si>
  <si>
    <t xml:space="preserve">Nicholas </t>
  </si>
  <si>
    <t xml:space="preserve">Steven </t>
  </si>
  <si>
    <t>id</t>
  </si>
  <si>
    <t>apellido padre</t>
  </si>
  <si>
    <t>apellido madre</t>
  </si>
  <si>
    <t>envigado</t>
  </si>
  <si>
    <t>Altavista</t>
  </si>
  <si>
    <t>Aranjuez</t>
  </si>
  <si>
    <t>Guayabal</t>
  </si>
  <si>
    <t>Palmitas</t>
  </si>
  <si>
    <t>tenologia</t>
  </si>
  <si>
    <t>quimica</t>
  </si>
  <si>
    <t>ciencias</t>
  </si>
  <si>
    <t>fisica</t>
  </si>
  <si>
    <t>lengua</t>
  </si>
  <si>
    <t>artistica</t>
  </si>
  <si>
    <t>religion</t>
  </si>
  <si>
    <t>etica</t>
  </si>
  <si>
    <t>Carrera</t>
  </si>
  <si>
    <t>juan</t>
  </si>
  <si>
    <t>luis</t>
  </si>
  <si>
    <t>suarez</t>
  </si>
  <si>
    <t>jhon</t>
  </si>
  <si>
    <t>thomas</t>
  </si>
  <si>
    <t>bonilla</t>
  </si>
  <si>
    <t>aguirre</t>
  </si>
  <si>
    <t xml:space="preserve"> Baker </t>
  </si>
  <si>
    <t xml:space="preserve"> Zavala </t>
  </si>
  <si>
    <t xml:space="preserve"> Hartman </t>
  </si>
  <si>
    <t xml:space="preserve"> Flynn </t>
  </si>
  <si>
    <t xml:space="preserve"> Robles </t>
  </si>
  <si>
    <t xml:space="preserve"> Wolf </t>
  </si>
  <si>
    <t xml:space="preserve"> May </t>
  </si>
  <si>
    <t xml:space="preserve"> Bowman </t>
  </si>
  <si>
    <t xml:space="preserve"> Saunders </t>
  </si>
  <si>
    <t xml:space="preserve"> Barron </t>
  </si>
  <si>
    <t xml:space="preserve"> Wells </t>
  </si>
  <si>
    <t xml:space="preserve"> Drake </t>
  </si>
  <si>
    <t xml:space="preserve"> Delacruz </t>
  </si>
  <si>
    <t xml:space="preserve"> Dunn </t>
  </si>
  <si>
    <t xml:space="preserve"> Davenport </t>
  </si>
  <si>
    <t>alejandro</t>
  </si>
  <si>
    <t>Sanchez</t>
  </si>
  <si>
    <t>torres</t>
  </si>
  <si>
    <t>pedro</t>
  </si>
  <si>
    <t>santiago</t>
  </si>
  <si>
    <t>jeronimo</t>
  </si>
  <si>
    <t>yarce</t>
  </si>
  <si>
    <t>tomas</t>
  </si>
  <si>
    <t>yader</t>
  </si>
  <si>
    <t>winny</t>
  </si>
  <si>
    <t>violeta</t>
  </si>
  <si>
    <t>ramirez</t>
  </si>
  <si>
    <t>patricia</t>
  </si>
  <si>
    <t>secretario</t>
  </si>
  <si>
    <t>conserje</t>
  </si>
  <si>
    <t>profesor</t>
  </si>
  <si>
    <t>bancario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</si>
</sst>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212529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2" borderId="1" xfId="0" applyFont="1" applyFill="1" applyBorder="1"/>
    <xf numFmtId="0" fontId="0" fillId="0" borderId="1" xfId="0" applyFont="1" applyBorder="1"/>
    <xf numFmtId="6" fontId="0" fillId="0" borderId="1" xfId="0" applyNumberFormat="1" applyBorder="1"/>
    <xf numFmtId="0" fontId="1" fillId="0" borderId="1" xfId="0" applyFont="1" applyBorder="1"/>
    <xf numFmtId="0" fontId="3" fillId="0" borderId="1" xfId="0" applyFont="1" applyBorder="1" applyAlignment="1">
      <alignment horizontal="left" vertical="center" wrapText="1" indent="1"/>
    </xf>
    <xf numFmtId="0" fontId="4" fillId="5" borderId="1" xfId="0" applyFont="1" applyFill="1" applyBorder="1"/>
    <xf numFmtId="0" fontId="3" fillId="2" borderId="1" xfId="0" applyFont="1" applyFill="1" applyBorder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0" fillId="0" borderId="1" xfId="0" applyNumberFormat="1" applyBorder="1"/>
    <xf numFmtId="0" fontId="0" fillId="0" borderId="6" xfId="0" applyNumberFormat="1" applyBorder="1"/>
    <xf numFmtId="0" fontId="0" fillId="3" borderId="8" xfId="0" applyNumberForma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NumberFormat="1" applyFill="1" applyBorder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3"/>
        <color rgb="FF212529"/>
        <name val="Arial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a5" displayName="Tabla5" ref="A4:S105" totalsRowShown="0" headerRowDxfId="56" headerRowBorderDxfId="55" tableBorderDxfId="54" totalsRowBorderDxfId="53">
  <autoFilter ref="A4:S105"/>
  <tableColumns count="19">
    <tableColumn id="1" name="id" dataDxfId="52"/>
    <tableColumn id="2" name="nombre completo" dataDxfId="51"/>
    <tableColumn id="3" name="segundo nombre" dataDxfId="50"/>
    <tableColumn id="4" name="primer apellido" dataDxfId="49"/>
    <tableColumn id="5" name="segundo apellido" dataDxfId="48"/>
    <tableColumn id="6" name="edad" dataDxfId="47">
      <calculatedColumnFormula>SUM(2022,-Tabla5[[#This Row],[mes]])</calculatedColumnFormula>
    </tableColumn>
    <tableColumn id="7" name="sexo" dataDxfId="46"/>
    <tableColumn id="8" name="dia" dataDxfId="45">
      <calculatedColumnFormula>RANDBETWEEN(1,28)</calculatedColumnFormula>
    </tableColumn>
    <tableColumn id="9" name="mes" dataDxfId="44">
      <calculatedColumnFormula>RANDBETWEEN(1,12)</calculatedColumnFormula>
    </tableColumn>
    <tableColumn id="10" name="año" dataDxfId="43">
      <calculatedColumnFormula>RANDBETWEEN(2002,2010)</calculatedColumnFormula>
    </tableColumn>
    <tableColumn id="11" name="apellido padre" dataDxfId="42"/>
    <tableColumn id="12" name="apellido madre" dataDxfId="41"/>
    <tableColumn id="13" name="nota mateticas" dataDxfId="40">
      <calculatedColumnFormula>RANDBETWEEN(1,5)</calculatedColumnFormula>
    </tableColumn>
    <tableColumn id="14" name="nota sociales" dataDxfId="39">
      <calculatedColumnFormula>RANDBETWEEN(1,5)</calculatedColumnFormula>
    </tableColumn>
    <tableColumn id="15" name="nota artistica" dataDxfId="38">
      <calculatedColumnFormula>RANDBETWEEN(1,5)</calculatedColumnFormula>
    </tableColumn>
    <tableColumn id="16" name="carrera" dataDxfId="37">
      <calculatedColumnFormula>RANDBETWEEN(1,100)</calculatedColumnFormula>
    </tableColumn>
    <tableColumn id="18" name="#" dataDxfId="36">
      <calculatedColumnFormula>RANDBETWEEN(1,100)</calculatedColumnFormula>
    </tableColumn>
    <tableColumn id="19" name="barrio" dataDxfId="35"/>
    <tableColumn id="20" name="estrato" dataDxfId="34">
      <calculatedColumnFormula>RANDBETWEEN(1,5)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4:J24" totalsRowShown="0" headerRowDxfId="33" totalsRowDxfId="30" headerRowBorderDxfId="32" tableBorderDxfId="31" totalsRowBorderDxfId="29">
  <autoFilter ref="B4:J24"/>
  <tableColumns count="9">
    <tableColumn id="1" name="Nombre" dataDxfId="28" totalsRowDxfId="27"/>
    <tableColumn id="2" name="segundo nombre" dataDxfId="26" totalsRowDxfId="25"/>
    <tableColumn id="3" name="Apellido" dataDxfId="24" totalsRowDxfId="23"/>
    <tableColumn id="4" name="segundo apellido" dataDxfId="22" totalsRowDxfId="21"/>
    <tableColumn id="5" name="asignatura" dataDxfId="20" totalsRowDxfId="19"/>
    <tableColumn id="6" name="salario" dataDxfId="18" totalsRowDxfId="17">
      <calculatedColumnFormula>RANDBETWEEN(1000000,8000000)</calculatedColumnFormula>
    </tableColumn>
    <tableColumn id="7" name="telefono" dataDxfId="16" totalsRowDxfId="15">
      <calculatedColumnFormula>RANDBETWEEN(1000000000,9999999999)</calculatedColumnFormula>
    </tableColumn>
    <tableColumn id="8" name="Carrera" dataDxfId="14" totalsRowDxfId="13">
      <calculatedColumnFormula>RANDBETWEEN(1,100)</calculatedColumnFormula>
    </tableColumn>
    <tableColumn id="9" name="#" dataDxfId="12" totalsRowDxfId="11">
      <calculatedColumnFormula>RANDBETWEEN(1,100)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4:H24" totalsRowShown="0" headerRowDxfId="10" headerRowBorderDxfId="9" tableBorderDxfId="8" totalsRowBorderDxfId="7">
  <autoFilter ref="B4:H24"/>
  <tableColumns count="7">
    <tableColumn id="1" name="nombre" dataDxfId="6"/>
    <tableColumn id="2" name="apellido" dataDxfId="5"/>
    <tableColumn id="3" name="cargo" dataDxfId="4"/>
    <tableColumn id="4" name="salario" dataDxfId="3">
      <calculatedColumnFormula>RANDBETWEEN(3000000,10000000)</calculatedColumnFormula>
    </tableColumn>
    <tableColumn id="5" name="telefono" dataDxfId="2">
      <calculatedColumnFormula>RANDBETWEEN(1000000000,9999999999)</calculatedColumnFormula>
    </tableColumn>
    <tableColumn id="6" name="Carrera" dataDxfId="1">
      <calculatedColumnFormula>RANDBETWEEN(1,100)</calculatedColumnFormula>
    </tableColumn>
    <tableColumn id="7" name="#" dataDxfId="0">
      <calculatedColumnFormula>RANDBETWEEN(1,100)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1048575"/>
  <sheetViews>
    <sheetView tabSelected="1" topLeftCell="B1" workbookViewId="0">
      <selection activeCell="K6" sqref="K6"/>
    </sheetView>
  </sheetViews>
  <sheetFormatPr baseColWidth="10" defaultRowHeight="15" x14ac:dyDescent="0.25"/>
  <cols>
    <col min="2" max="2" width="16.5703125" customWidth="1"/>
    <col min="3" max="3" width="18.140625" customWidth="1"/>
    <col min="4" max="4" width="16.85546875" customWidth="1"/>
    <col min="5" max="5" width="18.42578125" customWidth="1"/>
    <col min="6" max="6" width="7.5703125" customWidth="1"/>
    <col min="7" max="7" width="7.28515625" customWidth="1"/>
    <col min="8" max="8" width="19.5703125" customWidth="1"/>
    <col min="9" max="9" width="9.85546875" bestFit="1" customWidth="1"/>
    <col min="10" max="10" width="14" bestFit="1" customWidth="1"/>
    <col min="11" max="11" width="16.140625" customWidth="1"/>
    <col min="12" max="13" width="14.5703125" customWidth="1"/>
    <col min="14" max="14" width="11.28515625" customWidth="1"/>
    <col min="15" max="15" width="4.28515625" bestFit="1" customWidth="1"/>
    <col min="16" max="16" width="9.42578125" customWidth="1"/>
  </cols>
  <sheetData>
    <row r="2" spans="1:19" x14ac:dyDescent="0.2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9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9" x14ac:dyDescent="0.25">
      <c r="A4" s="18" t="s">
        <v>367</v>
      </c>
      <c r="B4" s="19" t="s">
        <v>24</v>
      </c>
      <c r="C4" s="19" t="s">
        <v>13</v>
      </c>
      <c r="D4" s="3" t="s">
        <v>18</v>
      </c>
      <c r="E4" s="3" t="s">
        <v>14</v>
      </c>
      <c r="F4" s="3" t="s">
        <v>3</v>
      </c>
      <c r="G4" s="3" t="s">
        <v>4</v>
      </c>
      <c r="H4" s="3" t="s">
        <v>27</v>
      </c>
      <c r="I4" s="3" t="s">
        <v>28</v>
      </c>
      <c r="J4" s="3" t="s">
        <v>29</v>
      </c>
      <c r="K4" s="3" t="s">
        <v>368</v>
      </c>
      <c r="L4" s="3" t="s">
        <v>369</v>
      </c>
      <c r="M4" s="3" t="s">
        <v>19</v>
      </c>
      <c r="N4" s="3" t="s">
        <v>20</v>
      </c>
      <c r="O4" s="3" t="s">
        <v>21</v>
      </c>
      <c r="P4" s="3" t="s">
        <v>25</v>
      </c>
      <c r="Q4" s="3" t="s">
        <v>26</v>
      </c>
      <c r="R4" s="3" t="s">
        <v>22</v>
      </c>
      <c r="S4" s="4" t="s">
        <v>23</v>
      </c>
    </row>
    <row r="5" spans="1:19" ht="16.5" customHeight="1" x14ac:dyDescent="0.25">
      <c r="A5" s="14">
        <v>1</v>
      </c>
      <c r="B5" s="11" t="s">
        <v>214</v>
      </c>
      <c r="C5" s="6" t="s">
        <v>215</v>
      </c>
      <c r="D5" s="6" t="s">
        <v>32</v>
      </c>
      <c r="E5" s="6" t="s">
        <v>132</v>
      </c>
      <c r="F5" s="6">
        <f ca="1">SUM(2022,-Tabla5[[#This Row],[mes]])</f>
        <v>2013</v>
      </c>
      <c r="G5" s="6" t="s">
        <v>30</v>
      </c>
      <c r="H5" s="6">
        <f t="shared" ref="H5:H36" ca="1" si="0">RANDBETWEEN(1,28)</f>
        <v>5</v>
      </c>
      <c r="I5" s="6">
        <f t="shared" ref="I5:I36" ca="1" si="1">RANDBETWEEN(1,12)</f>
        <v>9</v>
      </c>
      <c r="J5" s="6">
        <f t="shared" ref="J5:J36" ca="1" si="2">RANDBETWEEN(2002,2010)</f>
        <v>2005</v>
      </c>
      <c r="K5" s="6" t="s">
        <v>32</v>
      </c>
      <c r="L5" s="6" t="s">
        <v>132</v>
      </c>
      <c r="M5" s="15">
        <f ca="1">RANDBETWEEN(1,5)</f>
        <v>5</v>
      </c>
      <c r="N5" s="15">
        <f t="shared" ref="N5:N36" ca="1" si="3">RANDBETWEEN(1,5)</f>
        <v>2</v>
      </c>
      <c r="O5" s="15">
        <f t="shared" ref="O5:O36" ca="1" si="4">RANDBETWEEN(1,5)</f>
        <v>3</v>
      </c>
      <c r="P5" s="6">
        <f t="shared" ref="P5:P36" ca="1" si="5">RANDBETWEEN(1,100)</f>
        <v>48</v>
      </c>
      <c r="Q5" s="6">
        <f t="shared" ref="Q5:Q36" ca="1" si="6">RANDBETWEEN(1,100)</f>
        <v>39</v>
      </c>
      <c r="R5" s="15" t="s">
        <v>370</v>
      </c>
      <c r="S5" s="16">
        <f t="shared" ref="S5:S36" ca="1" si="7">RANDBETWEEN(1,5)</f>
        <v>2</v>
      </c>
    </row>
    <row r="6" spans="1:19" ht="16.5" x14ac:dyDescent="0.25">
      <c r="A6" s="14">
        <v>2</v>
      </c>
      <c r="B6" s="11" t="s">
        <v>221</v>
      </c>
      <c r="C6" s="6" t="s">
        <v>216</v>
      </c>
      <c r="D6" s="6" t="s">
        <v>33</v>
      </c>
      <c r="E6" s="6" t="s">
        <v>172</v>
      </c>
      <c r="F6" s="6">
        <f ca="1">SUM(2022,-Tabla5[[#This Row],[mes]])</f>
        <v>2017</v>
      </c>
      <c r="G6" s="6" t="s">
        <v>31</v>
      </c>
      <c r="H6" s="6">
        <f t="shared" ca="1" si="0"/>
        <v>18</v>
      </c>
      <c r="I6" s="6">
        <f t="shared" ca="1" si="1"/>
        <v>5</v>
      </c>
      <c r="J6" s="6">
        <f t="shared" ca="1" si="2"/>
        <v>2008</v>
      </c>
      <c r="K6" s="6" t="s">
        <v>33</v>
      </c>
      <c r="L6" s="6" t="s">
        <v>172</v>
      </c>
      <c r="M6" s="6">
        <f t="shared" ref="M6:M36" ca="1" si="8">RANDBETWEEN(1,5)</f>
        <v>5</v>
      </c>
      <c r="N6" s="6">
        <f t="shared" ca="1" si="3"/>
        <v>2</v>
      </c>
      <c r="O6" s="6">
        <f t="shared" ca="1" si="4"/>
        <v>5</v>
      </c>
      <c r="P6" s="6">
        <f t="shared" ca="1" si="5"/>
        <v>29</v>
      </c>
      <c r="Q6" s="6">
        <f t="shared" ca="1" si="6"/>
        <v>63</v>
      </c>
      <c r="R6" s="15" t="s">
        <v>371</v>
      </c>
      <c r="S6" s="16">
        <f t="shared" ca="1" si="7"/>
        <v>3</v>
      </c>
    </row>
    <row r="7" spans="1:19" ht="16.5" x14ac:dyDescent="0.25">
      <c r="A7" s="14">
        <v>3</v>
      </c>
      <c r="B7" s="11" t="s">
        <v>220</v>
      </c>
      <c r="C7" s="6" t="s">
        <v>217</v>
      </c>
      <c r="D7" s="6" t="s">
        <v>34</v>
      </c>
      <c r="E7" s="6" t="s">
        <v>122</v>
      </c>
      <c r="F7" s="6">
        <f ca="1">SUM(2022,-Tabla5[[#This Row],[mes]])</f>
        <v>2013</v>
      </c>
      <c r="G7" s="6" t="s">
        <v>30</v>
      </c>
      <c r="H7" s="6">
        <f t="shared" ca="1" si="0"/>
        <v>12</v>
      </c>
      <c r="I7" s="6">
        <f t="shared" ca="1" si="1"/>
        <v>9</v>
      </c>
      <c r="J7" s="6">
        <f t="shared" ca="1" si="2"/>
        <v>2002</v>
      </c>
      <c r="K7" s="6" t="s">
        <v>34</v>
      </c>
      <c r="L7" s="6" t="s">
        <v>122</v>
      </c>
      <c r="M7" s="6">
        <f t="shared" ca="1" si="8"/>
        <v>4</v>
      </c>
      <c r="N7" s="6">
        <f t="shared" ca="1" si="3"/>
        <v>3</v>
      </c>
      <c r="O7" s="6">
        <f t="shared" ca="1" si="4"/>
        <v>3</v>
      </c>
      <c r="P7" s="6">
        <f t="shared" ca="1" si="5"/>
        <v>64</v>
      </c>
      <c r="Q7" s="6">
        <f t="shared" ca="1" si="6"/>
        <v>83</v>
      </c>
      <c r="R7" s="15" t="s">
        <v>372</v>
      </c>
      <c r="S7" s="16">
        <f t="shared" ca="1" si="7"/>
        <v>4</v>
      </c>
    </row>
    <row r="8" spans="1:19" ht="16.5" x14ac:dyDescent="0.25">
      <c r="A8" s="14">
        <v>4</v>
      </c>
      <c r="B8" s="11" t="s">
        <v>219</v>
      </c>
      <c r="C8" s="6" t="s">
        <v>218</v>
      </c>
      <c r="D8" s="6" t="s">
        <v>35</v>
      </c>
      <c r="E8" s="6" t="s">
        <v>173</v>
      </c>
      <c r="F8" s="6">
        <f ca="1">SUM(2022,-Tabla5[[#This Row],[mes]])</f>
        <v>2018</v>
      </c>
      <c r="G8" s="6" t="s">
        <v>31</v>
      </c>
      <c r="H8" s="6">
        <f t="shared" ca="1" si="0"/>
        <v>28</v>
      </c>
      <c r="I8" s="6">
        <f t="shared" ca="1" si="1"/>
        <v>4</v>
      </c>
      <c r="J8" s="6">
        <f t="shared" ca="1" si="2"/>
        <v>2008</v>
      </c>
      <c r="K8" s="6" t="s">
        <v>35</v>
      </c>
      <c r="L8" s="6" t="s">
        <v>173</v>
      </c>
      <c r="M8" s="6">
        <f t="shared" ca="1" si="8"/>
        <v>5</v>
      </c>
      <c r="N8" s="6">
        <f t="shared" ca="1" si="3"/>
        <v>1</v>
      </c>
      <c r="O8" s="6">
        <f t="shared" ca="1" si="4"/>
        <v>3</v>
      </c>
      <c r="P8" s="6">
        <f t="shared" ca="1" si="5"/>
        <v>5</v>
      </c>
      <c r="Q8" s="6">
        <f t="shared" ca="1" si="6"/>
        <v>4</v>
      </c>
      <c r="R8" s="15" t="s">
        <v>373</v>
      </c>
      <c r="S8" s="16">
        <f t="shared" ca="1" si="7"/>
        <v>2</v>
      </c>
    </row>
    <row r="9" spans="1:19" ht="16.5" x14ac:dyDescent="0.25">
      <c r="A9" s="14">
        <v>5</v>
      </c>
      <c r="B9" s="11" t="s">
        <v>344</v>
      </c>
      <c r="C9" s="6" t="s">
        <v>222</v>
      </c>
      <c r="D9" s="6" t="s">
        <v>36</v>
      </c>
      <c r="E9" s="6" t="s">
        <v>124</v>
      </c>
      <c r="F9" s="6">
        <f ca="1">SUM(2022,-Tabla5[[#This Row],[mes]])</f>
        <v>2014</v>
      </c>
      <c r="G9" s="6" t="s">
        <v>31</v>
      </c>
      <c r="H9" s="6">
        <f t="shared" ca="1" si="0"/>
        <v>18</v>
      </c>
      <c r="I9" s="6">
        <f t="shared" ca="1" si="1"/>
        <v>8</v>
      </c>
      <c r="J9" s="6">
        <f t="shared" ca="1" si="2"/>
        <v>2003</v>
      </c>
      <c r="K9" s="6" t="s">
        <v>36</v>
      </c>
      <c r="L9" s="6" t="s">
        <v>124</v>
      </c>
      <c r="M9" s="6">
        <f t="shared" ca="1" si="8"/>
        <v>3</v>
      </c>
      <c r="N9" s="6">
        <f t="shared" ca="1" si="3"/>
        <v>5</v>
      </c>
      <c r="O9" s="6">
        <f t="shared" ca="1" si="4"/>
        <v>2</v>
      </c>
      <c r="P9" s="6">
        <f t="shared" ca="1" si="5"/>
        <v>2</v>
      </c>
      <c r="Q9" s="6">
        <f t="shared" ca="1" si="6"/>
        <v>48</v>
      </c>
      <c r="R9" s="15" t="s">
        <v>372</v>
      </c>
      <c r="S9" s="16">
        <f t="shared" ca="1" si="7"/>
        <v>1</v>
      </c>
    </row>
    <row r="10" spans="1:19" ht="16.5" x14ac:dyDescent="0.25">
      <c r="A10" s="14">
        <v>6</v>
      </c>
      <c r="B10" s="11" t="s">
        <v>366</v>
      </c>
      <c r="C10" s="6" t="s">
        <v>223</v>
      </c>
      <c r="D10" s="6" t="s">
        <v>37</v>
      </c>
      <c r="E10" s="6" t="s">
        <v>174</v>
      </c>
      <c r="F10" s="6">
        <f ca="1">SUM(2022,-Tabla5[[#This Row],[mes]])</f>
        <v>2011</v>
      </c>
      <c r="G10" s="6" t="s">
        <v>30</v>
      </c>
      <c r="H10" s="6">
        <f t="shared" ca="1" si="0"/>
        <v>9</v>
      </c>
      <c r="I10" s="6">
        <f t="shared" ca="1" si="1"/>
        <v>11</v>
      </c>
      <c r="J10" s="6">
        <f t="shared" ca="1" si="2"/>
        <v>2007</v>
      </c>
      <c r="K10" s="6" t="s">
        <v>37</v>
      </c>
      <c r="L10" s="6" t="s">
        <v>174</v>
      </c>
      <c r="M10" s="6">
        <f t="shared" ca="1" si="8"/>
        <v>2</v>
      </c>
      <c r="N10" s="6">
        <f t="shared" ca="1" si="3"/>
        <v>1</v>
      </c>
      <c r="O10" s="6">
        <f t="shared" ca="1" si="4"/>
        <v>1</v>
      </c>
      <c r="P10" s="6">
        <f t="shared" ca="1" si="5"/>
        <v>94</v>
      </c>
      <c r="Q10" s="6">
        <f t="shared" ca="1" si="6"/>
        <v>86</v>
      </c>
      <c r="R10" s="15" t="s">
        <v>373</v>
      </c>
      <c r="S10" s="16">
        <f t="shared" ca="1" si="7"/>
        <v>3</v>
      </c>
    </row>
    <row r="11" spans="1:19" ht="16.5" x14ac:dyDescent="0.25">
      <c r="A11" s="14">
        <v>7</v>
      </c>
      <c r="B11" s="11" t="s">
        <v>328</v>
      </c>
      <c r="C11" s="6" t="s">
        <v>224</v>
      </c>
      <c r="D11" s="6" t="s">
        <v>38</v>
      </c>
      <c r="E11" s="6" t="s">
        <v>175</v>
      </c>
      <c r="F11" s="6">
        <f ca="1">SUM(2022,-Tabla5[[#This Row],[mes]])</f>
        <v>2013</v>
      </c>
      <c r="G11" s="6" t="s">
        <v>30</v>
      </c>
      <c r="H11" s="6">
        <f t="shared" ca="1" si="0"/>
        <v>3</v>
      </c>
      <c r="I11" s="6">
        <f t="shared" ca="1" si="1"/>
        <v>9</v>
      </c>
      <c r="J11" s="6">
        <f t="shared" ca="1" si="2"/>
        <v>2009</v>
      </c>
      <c r="K11" s="6" t="s">
        <v>38</v>
      </c>
      <c r="L11" s="6" t="s">
        <v>175</v>
      </c>
      <c r="M11" s="6">
        <f t="shared" ca="1" si="8"/>
        <v>5</v>
      </c>
      <c r="N11" s="6">
        <f t="shared" ca="1" si="3"/>
        <v>4</v>
      </c>
      <c r="O11" s="6">
        <f t="shared" ca="1" si="4"/>
        <v>5</v>
      </c>
      <c r="P11" s="6">
        <f t="shared" ca="1" si="5"/>
        <v>31</v>
      </c>
      <c r="Q11" s="6">
        <f t="shared" ca="1" si="6"/>
        <v>39</v>
      </c>
      <c r="R11" s="15" t="s">
        <v>373</v>
      </c>
      <c r="S11" s="16">
        <f t="shared" ca="1" si="7"/>
        <v>3</v>
      </c>
    </row>
    <row r="12" spans="1:19" ht="16.5" x14ac:dyDescent="0.25">
      <c r="A12" s="14">
        <v>8</v>
      </c>
      <c r="B12" s="11" t="s">
        <v>340</v>
      </c>
      <c r="C12" s="6" t="s">
        <v>225</v>
      </c>
      <c r="D12" s="6" t="s">
        <v>39</v>
      </c>
      <c r="E12" s="6" t="s">
        <v>176</v>
      </c>
      <c r="F12" s="6">
        <f ca="1">SUM(2022,-Tabla5[[#This Row],[mes]])</f>
        <v>2016</v>
      </c>
      <c r="G12" s="6" t="s">
        <v>31</v>
      </c>
      <c r="H12" s="6">
        <f t="shared" ca="1" si="0"/>
        <v>12</v>
      </c>
      <c r="I12" s="6">
        <f t="shared" ca="1" si="1"/>
        <v>6</v>
      </c>
      <c r="J12" s="6">
        <f t="shared" ca="1" si="2"/>
        <v>2005</v>
      </c>
      <c r="K12" s="6" t="s">
        <v>39</v>
      </c>
      <c r="L12" s="6" t="s">
        <v>176</v>
      </c>
      <c r="M12" s="6">
        <f t="shared" ca="1" si="8"/>
        <v>5</v>
      </c>
      <c r="N12" s="6">
        <f t="shared" ca="1" si="3"/>
        <v>5</v>
      </c>
      <c r="O12" s="6">
        <f t="shared" ca="1" si="4"/>
        <v>2</v>
      </c>
      <c r="P12" s="6">
        <f t="shared" ca="1" si="5"/>
        <v>19</v>
      </c>
      <c r="Q12" s="6">
        <f t="shared" ca="1" si="6"/>
        <v>10</v>
      </c>
      <c r="R12" s="15" t="s">
        <v>372</v>
      </c>
      <c r="S12" s="16">
        <f t="shared" ca="1" si="7"/>
        <v>4</v>
      </c>
    </row>
    <row r="13" spans="1:19" ht="16.5" x14ac:dyDescent="0.25">
      <c r="A13" s="14">
        <v>9</v>
      </c>
      <c r="B13" s="11" t="s">
        <v>365</v>
      </c>
      <c r="C13" s="6" t="s">
        <v>226</v>
      </c>
      <c r="D13" s="6" t="s">
        <v>40</v>
      </c>
      <c r="E13" s="6" t="s">
        <v>177</v>
      </c>
      <c r="F13" s="6">
        <f ca="1">SUM(2022,-Tabla5[[#This Row],[mes]])</f>
        <v>2020</v>
      </c>
      <c r="G13" s="6" t="s">
        <v>30</v>
      </c>
      <c r="H13" s="6">
        <f t="shared" ca="1" si="0"/>
        <v>27</v>
      </c>
      <c r="I13" s="6">
        <f t="shared" ca="1" si="1"/>
        <v>2</v>
      </c>
      <c r="J13" s="6">
        <f t="shared" ca="1" si="2"/>
        <v>2003</v>
      </c>
      <c r="K13" s="6" t="s">
        <v>40</v>
      </c>
      <c r="L13" s="6" t="s">
        <v>177</v>
      </c>
      <c r="M13" s="6">
        <f t="shared" ca="1" si="8"/>
        <v>3</v>
      </c>
      <c r="N13" s="6">
        <f t="shared" ca="1" si="3"/>
        <v>5</v>
      </c>
      <c r="O13" s="6">
        <f t="shared" ca="1" si="4"/>
        <v>4</v>
      </c>
      <c r="P13" s="6">
        <f t="shared" ca="1" si="5"/>
        <v>51</v>
      </c>
      <c r="Q13" s="6">
        <f t="shared" ca="1" si="6"/>
        <v>86</v>
      </c>
      <c r="R13" s="15" t="s">
        <v>373</v>
      </c>
      <c r="S13" s="16">
        <f t="shared" ca="1" si="7"/>
        <v>2</v>
      </c>
    </row>
    <row r="14" spans="1:19" ht="16.5" x14ac:dyDescent="0.25">
      <c r="A14" s="14">
        <v>10</v>
      </c>
      <c r="B14" s="11" t="s">
        <v>336</v>
      </c>
      <c r="C14" s="6" t="s">
        <v>227</v>
      </c>
      <c r="D14" s="6" t="s">
        <v>41</v>
      </c>
      <c r="E14" s="6" t="s">
        <v>178</v>
      </c>
      <c r="F14" s="6">
        <f ca="1">SUM(2022,-Tabla5[[#This Row],[mes]])</f>
        <v>2018</v>
      </c>
      <c r="G14" s="6" t="s">
        <v>30</v>
      </c>
      <c r="H14" s="6">
        <f t="shared" ca="1" si="0"/>
        <v>7</v>
      </c>
      <c r="I14" s="6">
        <f t="shared" ca="1" si="1"/>
        <v>4</v>
      </c>
      <c r="J14" s="6">
        <f t="shared" ca="1" si="2"/>
        <v>2010</v>
      </c>
      <c r="K14" s="6" t="s">
        <v>41</v>
      </c>
      <c r="L14" s="6" t="s">
        <v>178</v>
      </c>
      <c r="M14" s="6">
        <f t="shared" ca="1" si="8"/>
        <v>5</v>
      </c>
      <c r="N14" s="6">
        <f t="shared" ca="1" si="3"/>
        <v>1</v>
      </c>
      <c r="O14" s="6">
        <f t="shared" ca="1" si="4"/>
        <v>5</v>
      </c>
      <c r="P14" s="6">
        <f t="shared" ca="1" si="5"/>
        <v>33</v>
      </c>
      <c r="Q14" s="6">
        <f t="shared" ca="1" si="6"/>
        <v>43</v>
      </c>
      <c r="R14" s="15" t="s">
        <v>373</v>
      </c>
      <c r="S14" s="16">
        <f t="shared" ca="1" si="7"/>
        <v>1</v>
      </c>
    </row>
    <row r="15" spans="1:19" ht="16.5" x14ac:dyDescent="0.25">
      <c r="A15" s="14">
        <v>11</v>
      </c>
      <c r="B15" s="11" t="s">
        <v>364</v>
      </c>
      <c r="C15" s="6" t="s">
        <v>228</v>
      </c>
      <c r="D15" s="6" t="s">
        <v>42</v>
      </c>
      <c r="E15" s="6" t="s">
        <v>179</v>
      </c>
      <c r="F15" s="6">
        <f ca="1">SUM(2022,-Tabla5[[#This Row],[mes]])</f>
        <v>2012</v>
      </c>
      <c r="G15" s="6" t="s">
        <v>30</v>
      </c>
      <c r="H15" s="6">
        <f t="shared" ca="1" si="0"/>
        <v>27</v>
      </c>
      <c r="I15" s="6">
        <f t="shared" ca="1" si="1"/>
        <v>10</v>
      </c>
      <c r="J15" s="6">
        <f t="shared" ca="1" si="2"/>
        <v>2002</v>
      </c>
      <c r="K15" s="6" t="s">
        <v>42</v>
      </c>
      <c r="L15" s="6" t="s">
        <v>179</v>
      </c>
      <c r="M15" s="6">
        <f t="shared" ca="1" si="8"/>
        <v>4</v>
      </c>
      <c r="N15" s="6">
        <f t="shared" ca="1" si="3"/>
        <v>5</v>
      </c>
      <c r="O15" s="6">
        <f t="shared" ca="1" si="4"/>
        <v>4</v>
      </c>
      <c r="P15" s="6">
        <f t="shared" ca="1" si="5"/>
        <v>49</v>
      </c>
      <c r="Q15" s="6">
        <f t="shared" ca="1" si="6"/>
        <v>57</v>
      </c>
      <c r="R15" s="15" t="s">
        <v>371</v>
      </c>
      <c r="S15" s="16">
        <f t="shared" ca="1" si="7"/>
        <v>4</v>
      </c>
    </row>
    <row r="16" spans="1:19" ht="16.5" x14ac:dyDescent="0.25">
      <c r="A16" s="14">
        <v>12</v>
      </c>
      <c r="B16" s="11" t="s">
        <v>352</v>
      </c>
      <c r="C16" s="6" t="s">
        <v>229</v>
      </c>
      <c r="D16" s="6" t="s">
        <v>43</v>
      </c>
      <c r="E16" s="6" t="s">
        <v>180</v>
      </c>
      <c r="F16" s="6">
        <f ca="1">SUM(2022,-Tabla5[[#This Row],[mes]])</f>
        <v>2018</v>
      </c>
      <c r="G16" s="6" t="s">
        <v>30</v>
      </c>
      <c r="H16" s="6">
        <f t="shared" ca="1" si="0"/>
        <v>12</v>
      </c>
      <c r="I16" s="6">
        <f t="shared" ca="1" si="1"/>
        <v>4</v>
      </c>
      <c r="J16" s="6">
        <f t="shared" ca="1" si="2"/>
        <v>2004</v>
      </c>
      <c r="K16" s="6" t="s">
        <v>43</v>
      </c>
      <c r="L16" s="6" t="s">
        <v>180</v>
      </c>
      <c r="M16" s="6">
        <f t="shared" ca="1" si="8"/>
        <v>1</v>
      </c>
      <c r="N16" s="6">
        <f t="shared" ca="1" si="3"/>
        <v>4</v>
      </c>
      <c r="O16" s="6">
        <f t="shared" ca="1" si="4"/>
        <v>5</v>
      </c>
      <c r="P16" s="6">
        <f t="shared" ca="1" si="5"/>
        <v>66</v>
      </c>
      <c r="Q16" s="6">
        <f t="shared" ca="1" si="6"/>
        <v>64</v>
      </c>
      <c r="R16" s="15" t="s">
        <v>371</v>
      </c>
      <c r="S16" s="16">
        <f t="shared" ca="1" si="7"/>
        <v>3</v>
      </c>
    </row>
    <row r="17" spans="1:19" ht="16.5" x14ac:dyDescent="0.25">
      <c r="A17" s="14">
        <v>13</v>
      </c>
      <c r="B17" s="11" t="s">
        <v>355</v>
      </c>
      <c r="C17" s="6" t="s">
        <v>230</v>
      </c>
      <c r="D17" s="6" t="s">
        <v>44</v>
      </c>
      <c r="E17" s="6" t="s">
        <v>181</v>
      </c>
      <c r="F17" s="6">
        <f ca="1">SUM(2022,-Tabla5[[#This Row],[mes]])</f>
        <v>2010</v>
      </c>
      <c r="G17" s="6" t="s">
        <v>31</v>
      </c>
      <c r="H17" s="6">
        <f t="shared" ca="1" si="0"/>
        <v>11</v>
      </c>
      <c r="I17" s="6">
        <f t="shared" ca="1" si="1"/>
        <v>12</v>
      </c>
      <c r="J17" s="6">
        <f t="shared" ca="1" si="2"/>
        <v>2009</v>
      </c>
      <c r="K17" s="6" t="s">
        <v>44</v>
      </c>
      <c r="L17" s="6" t="s">
        <v>181</v>
      </c>
      <c r="M17" s="6">
        <f t="shared" ca="1" si="8"/>
        <v>3</v>
      </c>
      <c r="N17" s="6">
        <f t="shared" ca="1" si="3"/>
        <v>3</v>
      </c>
      <c r="O17" s="6">
        <f t="shared" ca="1" si="4"/>
        <v>4</v>
      </c>
      <c r="P17" s="6">
        <f t="shared" ca="1" si="5"/>
        <v>75</v>
      </c>
      <c r="Q17" s="6">
        <f t="shared" ca="1" si="6"/>
        <v>29</v>
      </c>
      <c r="R17" s="15" t="s">
        <v>371</v>
      </c>
      <c r="S17" s="16">
        <f t="shared" ca="1" si="7"/>
        <v>3</v>
      </c>
    </row>
    <row r="18" spans="1:19" ht="16.5" x14ac:dyDescent="0.25">
      <c r="A18" s="14">
        <v>14</v>
      </c>
      <c r="B18" s="11" t="s">
        <v>339</v>
      </c>
      <c r="C18" s="6" t="s">
        <v>231</v>
      </c>
      <c r="D18" s="6" t="s">
        <v>45</v>
      </c>
      <c r="E18" s="6" t="s">
        <v>182</v>
      </c>
      <c r="F18" s="6">
        <f ca="1">SUM(2022,-Tabla5[[#This Row],[mes]])</f>
        <v>2015</v>
      </c>
      <c r="G18" s="6" t="s">
        <v>30</v>
      </c>
      <c r="H18" s="6">
        <f t="shared" ca="1" si="0"/>
        <v>18</v>
      </c>
      <c r="I18" s="6">
        <f t="shared" ca="1" si="1"/>
        <v>7</v>
      </c>
      <c r="J18" s="6">
        <f t="shared" ca="1" si="2"/>
        <v>2006</v>
      </c>
      <c r="K18" s="6" t="s">
        <v>45</v>
      </c>
      <c r="L18" s="6" t="s">
        <v>182</v>
      </c>
      <c r="M18" s="6">
        <f t="shared" ca="1" si="8"/>
        <v>2</v>
      </c>
      <c r="N18" s="6">
        <f t="shared" ca="1" si="3"/>
        <v>3</v>
      </c>
      <c r="O18" s="6">
        <f t="shared" ca="1" si="4"/>
        <v>5</v>
      </c>
      <c r="P18" s="6">
        <f t="shared" ca="1" si="5"/>
        <v>65</v>
      </c>
      <c r="Q18" s="6">
        <f t="shared" ca="1" si="6"/>
        <v>2</v>
      </c>
      <c r="R18" s="15" t="s">
        <v>373</v>
      </c>
      <c r="S18" s="16">
        <f t="shared" ca="1" si="7"/>
        <v>1</v>
      </c>
    </row>
    <row r="19" spans="1:19" ht="16.5" x14ac:dyDescent="0.25">
      <c r="A19" s="14">
        <v>15</v>
      </c>
      <c r="B19" s="11" t="s">
        <v>363</v>
      </c>
      <c r="C19" s="6" t="s">
        <v>232</v>
      </c>
      <c r="D19" s="6" t="s">
        <v>46</v>
      </c>
      <c r="E19" s="6" t="s">
        <v>183</v>
      </c>
      <c r="F19" s="6">
        <f ca="1">SUM(2022,-Tabla5[[#This Row],[mes]])</f>
        <v>2012</v>
      </c>
      <c r="G19" s="6" t="s">
        <v>31</v>
      </c>
      <c r="H19" s="6">
        <f t="shared" ca="1" si="0"/>
        <v>18</v>
      </c>
      <c r="I19" s="6">
        <f t="shared" ca="1" si="1"/>
        <v>10</v>
      </c>
      <c r="J19" s="6">
        <f t="shared" ca="1" si="2"/>
        <v>2002</v>
      </c>
      <c r="K19" s="6" t="s">
        <v>46</v>
      </c>
      <c r="L19" s="6" t="s">
        <v>183</v>
      </c>
      <c r="M19" s="6">
        <f t="shared" ca="1" si="8"/>
        <v>5</v>
      </c>
      <c r="N19" s="6">
        <f t="shared" ca="1" si="3"/>
        <v>4</v>
      </c>
      <c r="O19" s="6">
        <f t="shared" ca="1" si="4"/>
        <v>5</v>
      </c>
      <c r="P19" s="6">
        <f t="shared" ca="1" si="5"/>
        <v>18</v>
      </c>
      <c r="Q19" s="6">
        <f t="shared" ca="1" si="6"/>
        <v>35</v>
      </c>
      <c r="R19" s="15" t="s">
        <v>374</v>
      </c>
      <c r="S19" s="16">
        <f t="shared" ca="1" si="7"/>
        <v>5</v>
      </c>
    </row>
    <row r="20" spans="1:19" ht="16.5" x14ac:dyDescent="0.25">
      <c r="A20" s="14">
        <v>16</v>
      </c>
      <c r="B20" s="11" t="s">
        <v>349</v>
      </c>
      <c r="C20" s="6" t="s">
        <v>233</v>
      </c>
      <c r="D20" s="6" t="s">
        <v>47</v>
      </c>
      <c r="E20" s="6" t="s">
        <v>184</v>
      </c>
      <c r="F20" s="6">
        <f ca="1">SUM(2022,-Tabla5[[#This Row],[mes]])</f>
        <v>2020</v>
      </c>
      <c r="G20" s="6" t="s">
        <v>31</v>
      </c>
      <c r="H20" s="6">
        <f t="shared" ca="1" si="0"/>
        <v>14</v>
      </c>
      <c r="I20" s="6">
        <f t="shared" ca="1" si="1"/>
        <v>2</v>
      </c>
      <c r="J20" s="6">
        <f t="shared" ca="1" si="2"/>
        <v>2004</v>
      </c>
      <c r="K20" s="6" t="s">
        <v>47</v>
      </c>
      <c r="L20" s="6" t="s">
        <v>184</v>
      </c>
      <c r="M20" s="6">
        <f t="shared" ca="1" si="8"/>
        <v>3</v>
      </c>
      <c r="N20" s="6">
        <f t="shared" ca="1" si="3"/>
        <v>5</v>
      </c>
      <c r="O20" s="6">
        <f t="shared" ca="1" si="4"/>
        <v>2</v>
      </c>
      <c r="P20" s="6">
        <f t="shared" ca="1" si="5"/>
        <v>67</v>
      </c>
      <c r="Q20" s="6">
        <f t="shared" ca="1" si="6"/>
        <v>14</v>
      </c>
      <c r="R20" s="15" t="s">
        <v>374</v>
      </c>
      <c r="S20" s="16">
        <f t="shared" ca="1" si="7"/>
        <v>1</v>
      </c>
    </row>
    <row r="21" spans="1:19" ht="16.5" x14ac:dyDescent="0.25">
      <c r="A21" s="14">
        <v>17</v>
      </c>
      <c r="B21" s="11" t="s">
        <v>327</v>
      </c>
      <c r="C21" s="6" t="s">
        <v>234</v>
      </c>
      <c r="D21" s="6" t="s">
        <v>48</v>
      </c>
      <c r="E21" s="6" t="s">
        <v>99</v>
      </c>
      <c r="F21" s="6">
        <f ca="1">SUM(2022,-Tabla5[[#This Row],[mes]])</f>
        <v>2017</v>
      </c>
      <c r="G21" s="6" t="s">
        <v>31</v>
      </c>
      <c r="H21" s="6">
        <f t="shared" ca="1" si="0"/>
        <v>2</v>
      </c>
      <c r="I21" s="6">
        <f t="shared" ca="1" si="1"/>
        <v>5</v>
      </c>
      <c r="J21" s="6">
        <f t="shared" ca="1" si="2"/>
        <v>2007</v>
      </c>
      <c r="K21" s="6" t="s">
        <v>48</v>
      </c>
      <c r="L21" s="6" t="s">
        <v>99</v>
      </c>
      <c r="M21" s="6">
        <f t="shared" ca="1" si="8"/>
        <v>4</v>
      </c>
      <c r="N21" s="6">
        <f t="shared" ca="1" si="3"/>
        <v>2</v>
      </c>
      <c r="O21" s="6">
        <f t="shared" ca="1" si="4"/>
        <v>5</v>
      </c>
      <c r="P21" s="6">
        <f t="shared" ca="1" si="5"/>
        <v>91</v>
      </c>
      <c r="Q21" s="6">
        <f t="shared" ca="1" si="6"/>
        <v>86</v>
      </c>
      <c r="R21" s="15" t="s">
        <v>374</v>
      </c>
      <c r="S21" s="16">
        <f t="shared" ca="1" si="7"/>
        <v>2</v>
      </c>
    </row>
    <row r="22" spans="1:19" ht="16.5" x14ac:dyDescent="0.25">
      <c r="A22" s="14">
        <v>18</v>
      </c>
      <c r="B22" s="11" t="s">
        <v>362</v>
      </c>
      <c r="C22" s="6" t="s">
        <v>235</v>
      </c>
      <c r="D22" s="6" t="s">
        <v>49</v>
      </c>
      <c r="E22" s="6" t="s">
        <v>185</v>
      </c>
      <c r="F22" s="6">
        <f ca="1">SUM(2022,-Tabla5[[#This Row],[mes]])</f>
        <v>2018</v>
      </c>
      <c r="G22" s="6" t="s">
        <v>30</v>
      </c>
      <c r="H22" s="6">
        <f t="shared" ca="1" si="0"/>
        <v>10</v>
      </c>
      <c r="I22" s="6">
        <f t="shared" ca="1" si="1"/>
        <v>4</v>
      </c>
      <c r="J22" s="6">
        <f t="shared" ca="1" si="2"/>
        <v>2004</v>
      </c>
      <c r="K22" s="6" t="s">
        <v>49</v>
      </c>
      <c r="L22" s="6" t="s">
        <v>185</v>
      </c>
      <c r="M22" s="6">
        <f t="shared" ca="1" si="8"/>
        <v>5</v>
      </c>
      <c r="N22" s="6">
        <f t="shared" ca="1" si="3"/>
        <v>2</v>
      </c>
      <c r="O22" s="6">
        <f t="shared" ca="1" si="4"/>
        <v>4</v>
      </c>
      <c r="P22" s="6">
        <f t="shared" ca="1" si="5"/>
        <v>81</v>
      </c>
      <c r="Q22" s="6">
        <f t="shared" ca="1" si="6"/>
        <v>31</v>
      </c>
      <c r="R22" s="15" t="s">
        <v>373</v>
      </c>
      <c r="S22" s="16">
        <f t="shared" ca="1" si="7"/>
        <v>3</v>
      </c>
    </row>
    <row r="23" spans="1:19" ht="16.5" x14ac:dyDescent="0.25">
      <c r="A23" s="14">
        <v>19</v>
      </c>
      <c r="B23" s="11" t="s">
        <v>327</v>
      </c>
      <c r="C23" s="6" t="s">
        <v>224</v>
      </c>
      <c r="D23" s="6" t="s">
        <v>50</v>
      </c>
      <c r="E23" s="6" t="s">
        <v>186</v>
      </c>
      <c r="F23" s="6">
        <f ca="1">SUM(2022,-Tabla5[[#This Row],[mes]])</f>
        <v>2011</v>
      </c>
      <c r="G23" s="6" t="s">
        <v>31</v>
      </c>
      <c r="H23" s="6">
        <f t="shared" ca="1" si="0"/>
        <v>28</v>
      </c>
      <c r="I23" s="6">
        <f t="shared" ca="1" si="1"/>
        <v>11</v>
      </c>
      <c r="J23" s="6">
        <f t="shared" ca="1" si="2"/>
        <v>2007</v>
      </c>
      <c r="K23" s="6" t="s">
        <v>50</v>
      </c>
      <c r="L23" s="6" t="s">
        <v>186</v>
      </c>
      <c r="M23" s="6">
        <f t="shared" ca="1" si="8"/>
        <v>5</v>
      </c>
      <c r="N23" s="6">
        <f t="shared" ca="1" si="3"/>
        <v>3</v>
      </c>
      <c r="O23" s="6">
        <f t="shared" ca="1" si="4"/>
        <v>5</v>
      </c>
      <c r="P23" s="6">
        <f t="shared" ca="1" si="5"/>
        <v>10</v>
      </c>
      <c r="Q23" s="6">
        <f t="shared" ca="1" si="6"/>
        <v>65</v>
      </c>
      <c r="R23" s="15" t="s">
        <v>372</v>
      </c>
      <c r="S23" s="16">
        <f t="shared" ca="1" si="7"/>
        <v>3</v>
      </c>
    </row>
    <row r="24" spans="1:19" ht="16.5" x14ac:dyDescent="0.25">
      <c r="A24" s="14">
        <v>20</v>
      </c>
      <c r="B24" s="11" t="s">
        <v>340</v>
      </c>
      <c r="C24" s="6" t="s">
        <v>236</v>
      </c>
      <c r="D24" s="6" t="s">
        <v>51</v>
      </c>
      <c r="E24" s="6" t="s">
        <v>187</v>
      </c>
      <c r="F24" s="6">
        <f ca="1">SUM(2022,-Tabla5[[#This Row],[mes]])</f>
        <v>2018</v>
      </c>
      <c r="G24" s="6" t="s">
        <v>30</v>
      </c>
      <c r="H24" s="6">
        <f t="shared" ca="1" si="0"/>
        <v>22</v>
      </c>
      <c r="I24" s="6">
        <f t="shared" ca="1" si="1"/>
        <v>4</v>
      </c>
      <c r="J24" s="6">
        <f t="shared" ca="1" si="2"/>
        <v>2004</v>
      </c>
      <c r="K24" s="6" t="s">
        <v>51</v>
      </c>
      <c r="L24" s="6" t="s">
        <v>187</v>
      </c>
      <c r="M24" s="6">
        <f t="shared" ca="1" si="8"/>
        <v>1</v>
      </c>
      <c r="N24" s="6">
        <f t="shared" ca="1" si="3"/>
        <v>5</v>
      </c>
      <c r="O24" s="6">
        <f t="shared" ca="1" si="4"/>
        <v>2</v>
      </c>
      <c r="P24" s="6">
        <f t="shared" ca="1" si="5"/>
        <v>86</v>
      </c>
      <c r="Q24" s="6">
        <f t="shared" ca="1" si="6"/>
        <v>92</v>
      </c>
      <c r="R24" s="15" t="s">
        <v>373</v>
      </c>
      <c r="S24" s="16">
        <f t="shared" ca="1" si="7"/>
        <v>2</v>
      </c>
    </row>
    <row r="25" spans="1:19" ht="16.5" x14ac:dyDescent="0.25">
      <c r="A25" s="14">
        <v>21</v>
      </c>
      <c r="B25" s="11" t="s">
        <v>353</v>
      </c>
      <c r="C25" s="6" t="s">
        <v>237</v>
      </c>
      <c r="D25" s="6" t="s">
        <v>52</v>
      </c>
      <c r="E25" s="6" t="s">
        <v>188</v>
      </c>
      <c r="F25" s="6">
        <f ca="1">SUM(2022,-Tabla5[[#This Row],[mes]])</f>
        <v>2020</v>
      </c>
      <c r="G25" s="6" t="s">
        <v>30</v>
      </c>
      <c r="H25" s="6">
        <f t="shared" ca="1" si="0"/>
        <v>22</v>
      </c>
      <c r="I25" s="6">
        <f t="shared" ca="1" si="1"/>
        <v>2</v>
      </c>
      <c r="J25" s="6">
        <f t="shared" ca="1" si="2"/>
        <v>2004</v>
      </c>
      <c r="K25" s="6" t="s">
        <v>52</v>
      </c>
      <c r="L25" s="6" t="s">
        <v>188</v>
      </c>
      <c r="M25" s="6">
        <f t="shared" ca="1" si="8"/>
        <v>1</v>
      </c>
      <c r="N25" s="6">
        <f t="shared" ca="1" si="3"/>
        <v>2</v>
      </c>
      <c r="O25" s="6">
        <f t="shared" ca="1" si="4"/>
        <v>5</v>
      </c>
      <c r="P25" s="6">
        <f t="shared" ca="1" si="5"/>
        <v>79</v>
      </c>
      <c r="Q25" s="6">
        <f t="shared" ca="1" si="6"/>
        <v>32</v>
      </c>
      <c r="R25" s="15" t="s">
        <v>371</v>
      </c>
      <c r="S25" s="16">
        <f t="shared" ca="1" si="7"/>
        <v>4</v>
      </c>
    </row>
    <row r="26" spans="1:19" ht="16.5" x14ac:dyDescent="0.25">
      <c r="A26" s="14">
        <v>22</v>
      </c>
      <c r="B26" s="11" t="s">
        <v>361</v>
      </c>
      <c r="C26" s="6" t="s">
        <v>238</v>
      </c>
      <c r="D26" s="6" t="s">
        <v>53</v>
      </c>
      <c r="E26" s="6" t="s">
        <v>189</v>
      </c>
      <c r="F26" s="6">
        <f ca="1">SUM(2022,-Tabla5[[#This Row],[mes]])</f>
        <v>2010</v>
      </c>
      <c r="G26" s="6" t="s">
        <v>30</v>
      </c>
      <c r="H26" s="6">
        <f t="shared" ca="1" si="0"/>
        <v>15</v>
      </c>
      <c r="I26" s="6">
        <f t="shared" ca="1" si="1"/>
        <v>12</v>
      </c>
      <c r="J26" s="6">
        <f t="shared" ca="1" si="2"/>
        <v>2004</v>
      </c>
      <c r="K26" s="6" t="s">
        <v>53</v>
      </c>
      <c r="L26" s="6" t="s">
        <v>189</v>
      </c>
      <c r="M26" s="6">
        <f t="shared" ca="1" si="8"/>
        <v>4</v>
      </c>
      <c r="N26" s="6">
        <f t="shared" ca="1" si="3"/>
        <v>4</v>
      </c>
      <c r="O26" s="6">
        <f t="shared" ca="1" si="4"/>
        <v>1</v>
      </c>
      <c r="P26" s="6">
        <f t="shared" ca="1" si="5"/>
        <v>93</v>
      </c>
      <c r="Q26" s="6">
        <f t="shared" ca="1" si="6"/>
        <v>77</v>
      </c>
      <c r="R26" s="15" t="s">
        <v>372</v>
      </c>
      <c r="S26" s="16">
        <f t="shared" ca="1" si="7"/>
        <v>1</v>
      </c>
    </row>
    <row r="27" spans="1:19" ht="16.5" x14ac:dyDescent="0.25">
      <c r="A27" s="14">
        <v>23</v>
      </c>
      <c r="B27" s="11" t="s">
        <v>360</v>
      </c>
      <c r="C27" s="6" t="s">
        <v>239</v>
      </c>
      <c r="D27" s="6" t="s">
        <v>54</v>
      </c>
      <c r="E27" s="6" t="s">
        <v>190</v>
      </c>
      <c r="F27" s="6">
        <f ca="1">SUM(2022,-Tabla5[[#This Row],[mes]])</f>
        <v>2015</v>
      </c>
      <c r="G27" s="6" t="s">
        <v>31</v>
      </c>
      <c r="H27" s="6">
        <f t="shared" ca="1" si="0"/>
        <v>28</v>
      </c>
      <c r="I27" s="6">
        <f t="shared" ca="1" si="1"/>
        <v>7</v>
      </c>
      <c r="J27" s="6">
        <f t="shared" ca="1" si="2"/>
        <v>2008</v>
      </c>
      <c r="K27" s="6" t="s">
        <v>54</v>
      </c>
      <c r="L27" s="6" t="s">
        <v>190</v>
      </c>
      <c r="M27" s="6">
        <f t="shared" ca="1" si="8"/>
        <v>5</v>
      </c>
      <c r="N27" s="6">
        <f t="shared" ca="1" si="3"/>
        <v>2</v>
      </c>
      <c r="O27" s="6">
        <f t="shared" ca="1" si="4"/>
        <v>2</v>
      </c>
      <c r="P27" s="6">
        <f t="shared" ca="1" si="5"/>
        <v>58</v>
      </c>
      <c r="Q27" s="6">
        <f t="shared" ca="1" si="6"/>
        <v>75</v>
      </c>
      <c r="R27" s="15" t="s">
        <v>371</v>
      </c>
      <c r="S27" s="16">
        <f t="shared" ca="1" si="7"/>
        <v>2</v>
      </c>
    </row>
    <row r="28" spans="1:19" ht="16.5" x14ac:dyDescent="0.25">
      <c r="A28" s="14">
        <v>24</v>
      </c>
      <c r="B28" s="11" t="s">
        <v>313</v>
      </c>
      <c r="C28" s="6" t="s">
        <v>240</v>
      </c>
      <c r="D28" s="6" t="s">
        <v>55</v>
      </c>
      <c r="E28" s="6" t="s">
        <v>191</v>
      </c>
      <c r="F28" s="6">
        <f ca="1">SUM(2022,-Tabla5[[#This Row],[mes]])</f>
        <v>2020</v>
      </c>
      <c r="G28" s="6" t="s">
        <v>31</v>
      </c>
      <c r="H28" s="6">
        <f t="shared" ca="1" si="0"/>
        <v>3</v>
      </c>
      <c r="I28" s="6">
        <f t="shared" ca="1" si="1"/>
        <v>2</v>
      </c>
      <c r="J28" s="6">
        <f t="shared" ca="1" si="2"/>
        <v>2010</v>
      </c>
      <c r="K28" s="6" t="s">
        <v>55</v>
      </c>
      <c r="L28" s="6" t="s">
        <v>191</v>
      </c>
      <c r="M28" s="6">
        <f t="shared" ca="1" si="8"/>
        <v>5</v>
      </c>
      <c r="N28" s="6">
        <f t="shared" ca="1" si="3"/>
        <v>2</v>
      </c>
      <c r="O28" s="6">
        <f t="shared" ca="1" si="4"/>
        <v>3</v>
      </c>
      <c r="P28" s="6">
        <f t="shared" ca="1" si="5"/>
        <v>3</v>
      </c>
      <c r="Q28" s="6">
        <f t="shared" ca="1" si="6"/>
        <v>39</v>
      </c>
      <c r="R28" s="15" t="s">
        <v>374</v>
      </c>
      <c r="S28" s="16">
        <f t="shared" ca="1" si="7"/>
        <v>4</v>
      </c>
    </row>
    <row r="29" spans="1:19" ht="16.5" x14ac:dyDescent="0.25">
      <c r="A29" s="14">
        <v>25</v>
      </c>
      <c r="B29" s="11" t="s">
        <v>330</v>
      </c>
      <c r="C29" s="6" t="s">
        <v>241</v>
      </c>
      <c r="D29" s="6" t="s">
        <v>56</v>
      </c>
      <c r="E29" s="6" t="s">
        <v>192</v>
      </c>
      <c r="F29" s="6">
        <f ca="1">SUM(2022,-Tabla5[[#This Row],[mes]])</f>
        <v>2013</v>
      </c>
      <c r="G29" s="6" t="s">
        <v>31</v>
      </c>
      <c r="H29" s="6">
        <f t="shared" ca="1" si="0"/>
        <v>4</v>
      </c>
      <c r="I29" s="6">
        <f t="shared" ca="1" si="1"/>
        <v>9</v>
      </c>
      <c r="J29" s="6">
        <f t="shared" ca="1" si="2"/>
        <v>2004</v>
      </c>
      <c r="K29" s="6" t="s">
        <v>56</v>
      </c>
      <c r="L29" s="6" t="s">
        <v>192</v>
      </c>
      <c r="M29" s="6">
        <f t="shared" ca="1" si="8"/>
        <v>1</v>
      </c>
      <c r="N29" s="6">
        <f t="shared" ca="1" si="3"/>
        <v>2</v>
      </c>
      <c r="O29" s="6">
        <f t="shared" ca="1" si="4"/>
        <v>4</v>
      </c>
      <c r="P29" s="6">
        <f t="shared" ca="1" si="5"/>
        <v>78</v>
      </c>
      <c r="Q29" s="6">
        <f t="shared" ca="1" si="6"/>
        <v>35</v>
      </c>
      <c r="R29" s="15" t="s">
        <v>373</v>
      </c>
      <c r="S29" s="16">
        <f t="shared" ca="1" si="7"/>
        <v>4</v>
      </c>
    </row>
    <row r="30" spans="1:19" ht="16.5" x14ac:dyDescent="0.25">
      <c r="A30" s="14">
        <v>26</v>
      </c>
      <c r="B30" s="11" t="s">
        <v>359</v>
      </c>
      <c r="C30" s="6" t="s">
        <v>242</v>
      </c>
      <c r="D30" s="6" t="s">
        <v>57</v>
      </c>
      <c r="E30" s="6" t="s">
        <v>193</v>
      </c>
      <c r="F30" s="6">
        <f ca="1">SUM(2022,-Tabla5[[#This Row],[mes]])</f>
        <v>2020</v>
      </c>
      <c r="G30" s="6" t="s">
        <v>31</v>
      </c>
      <c r="H30" s="6">
        <f t="shared" ca="1" si="0"/>
        <v>6</v>
      </c>
      <c r="I30" s="6">
        <f t="shared" ca="1" si="1"/>
        <v>2</v>
      </c>
      <c r="J30" s="6">
        <f t="shared" ca="1" si="2"/>
        <v>2002</v>
      </c>
      <c r="K30" s="6" t="s">
        <v>57</v>
      </c>
      <c r="L30" s="6" t="s">
        <v>193</v>
      </c>
      <c r="M30" s="6">
        <f t="shared" ca="1" si="8"/>
        <v>2</v>
      </c>
      <c r="N30" s="6">
        <f t="shared" ca="1" si="3"/>
        <v>2</v>
      </c>
      <c r="O30" s="6">
        <f t="shared" ca="1" si="4"/>
        <v>5</v>
      </c>
      <c r="P30" s="6">
        <f t="shared" ca="1" si="5"/>
        <v>19</v>
      </c>
      <c r="Q30" s="6">
        <f t="shared" ca="1" si="6"/>
        <v>39</v>
      </c>
      <c r="R30" s="15" t="s">
        <v>374</v>
      </c>
      <c r="S30" s="16">
        <f t="shared" ca="1" si="7"/>
        <v>4</v>
      </c>
    </row>
    <row r="31" spans="1:19" ht="16.5" x14ac:dyDescent="0.25">
      <c r="A31" s="14">
        <v>27</v>
      </c>
      <c r="B31" s="11" t="s">
        <v>358</v>
      </c>
      <c r="C31" s="6" t="s">
        <v>243</v>
      </c>
      <c r="D31" s="6" t="s">
        <v>58</v>
      </c>
      <c r="E31" s="6" t="s">
        <v>151</v>
      </c>
      <c r="F31" s="6">
        <f ca="1">SUM(2022,-Tabla5[[#This Row],[mes]])</f>
        <v>2020</v>
      </c>
      <c r="G31" s="6" t="s">
        <v>30</v>
      </c>
      <c r="H31" s="6">
        <f t="shared" ca="1" si="0"/>
        <v>24</v>
      </c>
      <c r="I31" s="6">
        <f t="shared" ca="1" si="1"/>
        <v>2</v>
      </c>
      <c r="J31" s="6">
        <f t="shared" ca="1" si="2"/>
        <v>2007</v>
      </c>
      <c r="K31" s="6" t="s">
        <v>58</v>
      </c>
      <c r="L31" s="6" t="s">
        <v>151</v>
      </c>
      <c r="M31" s="6">
        <f t="shared" ca="1" si="8"/>
        <v>5</v>
      </c>
      <c r="N31" s="6">
        <f t="shared" ca="1" si="3"/>
        <v>3</v>
      </c>
      <c r="O31" s="6">
        <f t="shared" ca="1" si="4"/>
        <v>4</v>
      </c>
      <c r="P31" s="6">
        <f t="shared" ca="1" si="5"/>
        <v>60</v>
      </c>
      <c r="Q31" s="6">
        <f t="shared" ca="1" si="6"/>
        <v>68</v>
      </c>
      <c r="R31" s="15" t="s">
        <v>374</v>
      </c>
      <c r="S31" s="16">
        <f t="shared" ca="1" si="7"/>
        <v>1</v>
      </c>
    </row>
    <row r="32" spans="1:19" ht="16.5" x14ac:dyDescent="0.25">
      <c r="A32" s="14">
        <v>28</v>
      </c>
      <c r="B32" s="11" t="s">
        <v>330</v>
      </c>
      <c r="C32" s="6" t="s">
        <v>244</v>
      </c>
      <c r="D32" s="6" t="s">
        <v>59</v>
      </c>
      <c r="E32" s="6" t="s">
        <v>194</v>
      </c>
      <c r="F32" s="6">
        <f ca="1">SUM(2022,-Tabla5[[#This Row],[mes]])</f>
        <v>2015</v>
      </c>
      <c r="G32" s="6" t="s">
        <v>31</v>
      </c>
      <c r="H32" s="6">
        <f t="shared" ca="1" si="0"/>
        <v>15</v>
      </c>
      <c r="I32" s="6">
        <f t="shared" ca="1" si="1"/>
        <v>7</v>
      </c>
      <c r="J32" s="6">
        <f t="shared" ca="1" si="2"/>
        <v>2010</v>
      </c>
      <c r="K32" s="6" t="s">
        <v>59</v>
      </c>
      <c r="L32" s="6" t="s">
        <v>194</v>
      </c>
      <c r="M32" s="6">
        <f t="shared" ca="1" si="8"/>
        <v>1</v>
      </c>
      <c r="N32" s="6">
        <f t="shared" ca="1" si="3"/>
        <v>4</v>
      </c>
      <c r="O32" s="6">
        <f t="shared" ca="1" si="4"/>
        <v>1</v>
      </c>
      <c r="P32" s="6">
        <f t="shared" ca="1" si="5"/>
        <v>97</v>
      </c>
      <c r="Q32" s="6">
        <f t="shared" ca="1" si="6"/>
        <v>25</v>
      </c>
      <c r="R32" s="15" t="s">
        <v>374</v>
      </c>
      <c r="S32" s="16">
        <f t="shared" ca="1" si="7"/>
        <v>4</v>
      </c>
    </row>
    <row r="33" spans="1:19" ht="16.5" x14ac:dyDescent="0.25">
      <c r="A33" s="14">
        <v>29</v>
      </c>
      <c r="B33" s="11" t="s">
        <v>357</v>
      </c>
      <c r="C33" s="6" t="s">
        <v>245</v>
      </c>
      <c r="D33" s="6" t="s">
        <v>60</v>
      </c>
      <c r="E33" s="6" t="s">
        <v>195</v>
      </c>
      <c r="F33" s="6">
        <f ca="1">SUM(2022,-Tabla5[[#This Row],[mes]])</f>
        <v>2015</v>
      </c>
      <c r="G33" s="6" t="s">
        <v>30</v>
      </c>
      <c r="H33" s="6">
        <f t="shared" ca="1" si="0"/>
        <v>19</v>
      </c>
      <c r="I33" s="6">
        <f t="shared" ca="1" si="1"/>
        <v>7</v>
      </c>
      <c r="J33" s="6">
        <f t="shared" ca="1" si="2"/>
        <v>2008</v>
      </c>
      <c r="K33" s="6" t="s">
        <v>60</v>
      </c>
      <c r="L33" s="6" t="s">
        <v>195</v>
      </c>
      <c r="M33" s="6">
        <f t="shared" ca="1" si="8"/>
        <v>4</v>
      </c>
      <c r="N33" s="6">
        <f t="shared" ca="1" si="3"/>
        <v>3</v>
      </c>
      <c r="O33" s="6">
        <f t="shared" ca="1" si="4"/>
        <v>4</v>
      </c>
      <c r="P33" s="6">
        <f t="shared" ca="1" si="5"/>
        <v>50</v>
      </c>
      <c r="Q33" s="6">
        <f t="shared" ca="1" si="6"/>
        <v>6</v>
      </c>
      <c r="R33" s="15" t="s">
        <v>373</v>
      </c>
      <c r="S33" s="16">
        <f t="shared" ca="1" si="7"/>
        <v>4</v>
      </c>
    </row>
    <row r="34" spans="1:19" ht="16.5" x14ac:dyDescent="0.25">
      <c r="A34" s="14">
        <v>30</v>
      </c>
      <c r="B34" s="11" t="s">
        <v>356</v>
      </c>
      <c r="C34" s="6" t="s">
        <v>240</v>
      </c>
      <c r="D34" s="6" t="s">
        <v>61</v>
      </c>
      <c r="E34" s="6" t="s">
        <v>196</v>
      </c>
      <c r="F34" s="6">
        <f ca="1">SUM(2022,-Tabla5[[#This Row],[mes]])</f>
        <v>2012</v>
      </c>
      <c r="G34" s="6" t="s">
        <v>31</v>
      </c>
      <c r="H34" s="6">
        <f t="shared" ca="1" si="0"/>
        <v>9</v>
      </c>
      <c r="I34" s="6">
        <f t="shared" ca="1" si="1"/>
        <v>10</v>
      </c>
      <c r="J34" s="6">
        <f t="shared" ca="1" si="2"/>
        <v>2009</v>
      </c>
      <c r="K34" s="6" t="s">
        <v>61</v>
      </c>
      <c r="L34" s="6" t="s">
        <v>196</v>
      </c>
      <c r="M34" s="6">
        <f t="shared" ca="1" si="8"/>
        <v>2</v>
      </c>
      <c r="N34" s="6">
        <f t="shared" ca="1" si="3"/>
        <v>1</v>
      </c>
      <c r="O34" s="6">
        <f t="shared" ca="1" si="4"/>
        <v>1</v>
      </c>
      <c r="P34" s="6">
        <f t="shared" ca="1" si="5"/>
        <v>40</v>
      </c>
      <c r="Q34" s="6">
        <f t="shared" ca="1" si="6"/>
        <v>15</v>
      </c>
      <c r="R34" s="15" t="s">
        <v>371</v>
      </c>
      <c r="S34" s="16">
        <f t="shared" ca="1" si="7"/>
        <v>5</v>
      </c>
    </row>
    <row r="35" spans="1:19" ht="16.5" x14ac:dyDescent="0.25">
      <c r="A35" s="14">
        <v>31</v>
      </c>
      <c r="B35" s="11" t="s">
        <v>355</v>
      </c>
      <c r="C35" s="6" t="s">
        <v>246</v>
      </c>
      <c r="D35" s="6" t="s">
        <v>62</v>
      </c>
      <c r="E35" s="6" t="s">
        <v>197</v>
      </c>
      <c r="F35" s="6">
        <f ca="1">SUM(2022,-Tabla5[[#This Row],[mes]])</f>
        <v>2019</v>
      </c>
      <c r="G35" s="6" t="s">
        <v>31</v>
      </c>
      <c r="H35" s="6">
        <f t="shared" ca="1" si="0"/>
        <v>5</v>
      </c>
      <c r="I35" s="6">
        <f t="shared" ca="1" si="1"/>
        <v>3</v>
      </c>
      <c r="J35" s="6">
        <f t="shared" ca="1" si="2"/>
        <v>2003</v>
      </c>
      <c r="K35" s="6" t="s">
        <v>62</v>
      </c>
      <c r="L35" s="6" t="s">
        <v>197</v>
      </c>
      <c r="M35" s="6">
        <f t="shared" ca="1" si="8"/>
        <v>3</v>
      </c>
      <c r="N35" s="6">
        <f t="shared" ca="1" si="3"/>
        <v>3</v>
      </c>
      <c r="O35" s="6">
        <f t="shared" ca="1" si="4"/>
        <v>3</v>
      </c>
      <c r="P35" s="6">
        <f t="shared" ca="1" si="5"/>
        <v>90</v>
      </c>
      <c r="Q35" s="6">
        <f t="shared" ca="1" si="6"/>
        <v>74</v>
      </c>
      <c r="R35" s="15" t="s">
        <v>372</v>
      </c>
      <c r="S35" s="16">
        <f t="shared" ca="1" si="7"/>
        <v>4</v>
      </c>
    </row>
    <row r="36" spans="1:19" ht="16.5" x14ac:dyDescent="0.25">
      <c r="A36" s="14">
        <v>32</v>
      </c>
      <c r="B36" s="11" t="s">
        <v>354</v>
      </c>
      <c r="C36" s="6" t="s">
        <v>247</v>
      </c>
      <c r="D36" s="6" t="s">
        <v>63</v>
      </c>
      <c r="E36" s="6" t="s">
        <v>183</v>
      </c>
      <c r="F36" s="6">
        <f ca="1">SUM(2022,-Tabla5[[#This Row],[mes]])</f>
        <v>2014</v>
      </c>
      <c r="G36" s="6" t="s">
        <v>31</v>
      </c>
      <c r="H36" s="6">
        <f t="shared" ca="1" si="0"/>
        <v>9</v>
      </c>
      <c r="I36" s="6">
        <f t="shared" ca="1" si="1"/>
        <v>8</v>
      </c>
      <c r="J36" s="6">
        <f t="shared" ca="1" si="2"/>
        <v>2003</v>
      </c>
      <c r="K36" s="6" t="s">
        <v>63</v>
      </c>
      <c r="L36" s="6" t="s">
        <v>183</v>
      </c>
      <c r="M36" s="6">
        <f t="shared" ca="1" si="8"/>
        <v>1</v>
      </c>
      <c r="N36" s="6">
        <f t="shared" ca="1" si="3"/>
        <v>2</v>
      </c>
      <c r="O36" s="6">
        <f t="shared" ca="1" si="4"/>
        <v>2</v>
      </c>
      <c r="P36" s="6">
        <f t="shared" ca="1" si="5"/>
        <v>21</v>
      </c>
      <c r="Q36" s="6">
        <f t="shared" ca="1" si="6"/>
        <v>49</v>
      </c>
      <c r="R36" s="15" t="s">
        <v>374</v>
      </c>
      <c r="S36" s="16">
        <f t="shared" ca="1" si="7"/>
        <v>2</v>
      </c>
    </row>
    <row r="37" spans="1:19" ht="16.5" x14ac:dyDescent="0.25">
      <c r="A37" s="14">
        <v>33</v>
      </c>
      <c r="B37" s="11" t="s">
        <v>220</v>
      </c>
      <c r="C37" s="6" t="s">
        <v>248</v>
      </c>
      <c r="D37" s="6" t="s">
        <v>64</v>
      </c>
      <c r="E37" s="6" t="s">
        <v>198</v>
      </c>
      <c r="F37" s="6">
        <f ca="1">SUM(2022,-Tabla5[[#This Row],[mes]])</f>
        <v>2014</v>
      </c>
      <c r="G37" s="6" t="s">
        <v>31</v>
      </c>
      <c r="H37" s="6">
        <f t="shared" ref="H37:H68" ca="1" si="9">RANDBETWEEN(1,28)</f>
        <v>22</v>
      </c>
      <c r="I37" s="6">
        <f t="shared" ref="I37:I68" ca="1" si="10">RANDBETWEEN(1,12)</f>
        <v>8</v>
      </c>
      <c r="J37" s="6">
        <f t="shared" ref="J37:J68" ca="1" si="11">RANDBETWEEN(2002,2010)</f>
        <v>2010</v>
      </c>
      <c r="K37" s="6" t="s">
        <v>64</v>
      </c>
      <c r="L37" s="6" t="s">
        <v>198</v>
      </c>
      <c r="M37" s="6">
        <f t="shared" ref="M37:M68" ca="1" si="12">RANDBETWEEN(1,5)</f>
        <v>4</v>
      </c>
      <c r="N37" s="6">
        <f t="shared" ref="N37:N68" ca="1" si="13">RANDBETWEEN(1,5)</f>
        <v>4</v>
      </c>
      <c r="O37" s="6">
        <f t="shared" ref="O37:O68" ca="1" si="14">RANDBETWEEN(1,5)</f>
        <v>1</v>
      </c>
      <c r="P37" s="6">
        <f t="shared" ref="P37:P68" ca="1" si="15">RANDBETWEEN(1,100)</f>
        <v>2</v>
      </c>
      <c r="Q37" s="6">
        <f t="shared" ref="Q37:Q68" ca="1" si="16">RANDBETWEEN(1,100)</f>
        <v>37</v>
      </c>
      <c r="R37" s="15" t="s">
        <v>370</v>
      </c>
      <c r="S37" s="16">
        <f t="shared" ref="S37:S68" ca="1" si="17">RANDBETWEEN(1,5)</f>
        <v>5</v>
      </c>
    </row>
    <row r="38" spans="1:19" ht="16.5" x14ac:dyDescent="0.25">
      <c r="A38" s="14">
        <v>34</v>
      </c>
      <c r="B38" s="11" t="s">
        <v>339</v>
      </c>
      <c r="C38" s="6" t="s">
        <v>249</v>
      </c>
      <c r="D38" s="6" t="s">
        <v>65</v>
      </c>
      <c r="E38" s="6" t="s">
        <v>199</v>
      </c>
      <c r="F38" s="6">
        <f ca="1">SUM(2022,-Tabla5[[#This Row],[mes]])</f>
        <v>2019</v>
      </c>
      <c r="G38" s="6" t="s">
        <v>31</v>
      </c>
      <c r="H38" s="6">
        <f t="shared" ca="1" si="9"/>
        <v>18</v>
      </c>
      <c r="I38" s="6">
        <f t="shared" ca="1" si="10"/>
        <v>3</v>
      </c>
      <c r="J38" s="6">
        <f t="shared" ca="1" si="11"/>
        <v>2010</v>
      </c>
      <c r="K38" s="6" t="s">
        <v>65</v>
      </c>
      <c r="L38" s="6" t="s">
        <v>199</v>
      </c>
      <c r="M38" s="6">
        <f t="shared" ca="1" si="12"/>
        <v>1</v>
      </c>
      <c r="N38" s="6">
        <f t="shared" ca="1" si="13"/>
        <v>1</v>
      </c>
      <c r="O38" s="6">
        <f t="shared" ca="1" si="14"/>
        <v>3</v>
      </c>
      <c r="P38" s="6">
        <f t="shared" ca="1" si="15"/>
        <v>94</v>
      </c>
      <c r="Q38" s="6">
        <f t="shared" ca="1" si="16"/>
        <v>53</v>
      </c>
      <c r="R38" s="15" t="s">
        <v>373</v>
      </c>
      <c r="S38" s="16">
        <f t="shared" ca="1" si="17"/>
        <v>4</v>
      </c>
    </row>
    <row r="39" spans="1:19" ht="16.5" x14ac:dyDescent="0.25">
      <c r="A39" s="14">
        <v>35</v>
      </c>
      <c r="B39" s="11" t="s">
        <v>353</v>
      </c>
      <c r="C39" s="6" t="s">
        <v>250</v>
      </c>
      <c r="D39" s="6" t="s">
        <v>66</v>
      </c>
      <c r="E39" s="6" t="s">
        <v>134</v>
      </c>
      <c r="F39" s="6">
        <f ca="1">SUM(2022,-Tabla5[[#This Row],[mes]])</f>
        <v>2021</v>
      </c>
      <c r="G39" s="6" t="s">
        <v>31</v>
      </c>
      <c r="H39" s="6">
        <f t="shared" ca="1" si="9"/>
        <v>22</v>
      </c>
      <c r="I39" s="6">
        <f t="shared" ca="1" si="10"/>
        <v>1</v>
      </c>
      <c r="J39" s="6">
        <f t="shared" ca="1" si="11"/>
        <v>2009</v>
      </c>
      <c r="K39" s="6" t="s">
        <v>66</v>
      </c>
      <c r="L39" s="6" t="s">
        <v>134</v>
      </c>
      <c r="M39" s="6">
        <f t="shared" ca="1" si="12"/>
        <v>2</v>
      </c>
      <c r="N39" s="6">
        <f t="shared" ca="1" si="13"/>
        <v>5</v>
      </c>
      <c r="O39" s="6">
        <f t="shared" ca="1" si="14"/>
        <v>2</v>
      </c>
      <c r="P39" s="6">
        <f t="shared" ca="1" si="15"/>
        <v>27</v>
      </c>
      <c r="Q39" s="6">
        <f t="shared" ca="1" si="16"/>
        <v>69</v>
      </c>
      <c r="R39" s="15" t="s">
        <v>373</v>
      </c>
      <c r="S39" s="16">
        <f t="shared" ca="1" si="17"/>
        <v>1</v>
      </c>
    </row>
    <row r="40" spans="1:19" ht="16.5" x14ac:dyDescent="0.25">
      <c r="A40" s="14">
        <v>36</v>
      </c>
      <c r="B40" s="11" t="s">
        <v>352</v>
      </c>
      <c r="C40" s="6" t="s">
        <v>251</v>
      </c>
      <c r="D40" s="6" t="s">
        <v>67</v>
      </c>
      <c r="E40" s="6" t="s">
        <v>200</v>
      </c>
      <c r="F40" s="6">
        <f ca="1">SUM(2022,-Tabla5[[#This Row],[mes]])</f>
        <v>2016</v>
      </c>
      <c r="G40" s="6" t="s">
        <v>30</v>
      </c>
      <c r="H40" s="6">
        <f t="shared" ca="1" si="9"/>
        <v>22</v>
      </c>
      <c r="I40" s="6">
        <f t="shared" ca="1" si="10"/>
        <v>6</v>
      </c>
      <c r="J40" s="6">
        <f t="shared" ca="1" si="11"/>
        <v>2008</v>
      </c>
      <c r="K40" s="6" t="s">
        <v>67</v>
      </c>
      <c r="L40" s="6" t="s">
        <v>200</v>
      </c>
      <c r="M40" s="6">
        <f t="shared" ca="1" si="12"/>
        <v>5</v>
      </c>
      <c r="N40" s="6">
        <f t="shared" ca="1" si="13"/>
        <v>5</v>
      </c>
      <c r="O40" s="6">
        <f t="shared" ca="1" si="14"/>
        <v>4</v>
      </c>
      <c r="P40" s="6">
        <f t="shared" ca="1" si="15"/>
        <v>1</v>
      </c>
      <c r="Q40" s="6">
        <f t="shared" ca="1" si="16"/>
        <v>97</v>
      </c>
      <c r="R40" s="15" t="s">
        <v>374</v>
      </c>
      <c r="S40" s="16">
        <f t="shared" ca="1" si="17"/>
        <v>5</v>
      </c>
    </row>
    <row r="41" spans="1:19" ht="16.5" x14ac:dyDescent="0.25">
      <c r="A41" s="14">
        <v>37</v>
      </c>
      <c r="B41" s="11" t="s">
        <v>270</v>
      </c>
      <c r="C41" s="6" t="s">
        <v>252</v>
      </c>
      <c r="D41" s="6" t="s">
        <v>68</v>
      </c>
      <c r="E41" s="6" t="s">
        <v>201</v>
      </c>
      <c r="F41" s="6">
        <f ca="1">SUM(2022,-Tabla5[[#This Row],[mes]])</f>
        <v>2010</v>
      </c>
      <c r="G41" s="6" t="s">
        <v>30</v>
      </c>
      <c r="H41" s="6">
        <f t="shared" ca="1" si="9"/>
        <v>13</v>
      </c>
      <c r="I41" s="6">
        <f t="shared" ca="1" si="10"/>
        <v>12</v>
      </c>
      <c r="J41" s="6">
        <f t="shared" ca="1" si="11"/>
        <v>2009</v>
      </c>
      <c r="K41" s="6" t="s">
        <v>68</v>
      </c>
      <c r="L41" s="6" t="s">
        <v>201</v>
      </c>
      <c r="M41" s="6">
        <f t="shared" ca="1" si="12"/>
        <v>1</v>
      </c>
      <c r="N41" s="6">
        <f t="shared" ca="1" si="13"/>
        <v>1</v>
      </c>
      <c r="O41" s="6">
        <f t="shared" ca="1" si="14"/>
        <v>2</v>
      </c>
      <c r="P41" s="6">
        <f t="shared" ca="1" si="15"/>
        <v>48</v>
      </c>
      <c r="Q41" s="6">
        <f t="shared" ca="1" si="16"/>
        <v>100</v>
      </c>
      <c r="R41" s="15" t="s">
        <v>373</v>
      </c>
      <c r="S41" s="16">
        <f t="shared" ca="1" si="17"/>
        <v>3</v>
      </c>
    </row>
    <row r="42" spans="1:19" ht="16.5" x14ac:dyDescent="0.25">
      <c r="A42" s="14">
        <v>38</v>
      </c>
      <c r="B42" s="11" t="s">
        <v>321</v>
      </c>
      <c r="C42" s="6" t="s">
        <v>253</v>
      </c>
      <c r="D42" s="6" t="s">
        <v>69</v>
      </c>
      <c r="E42" s="6" t="s">
        <v>202</v>
      </c>
      <c r="F42" s="6">
        <f ca="1">SUM(2022,-Tabla5[[#This Row],[mes]])</f>
        <v>2013</v>
      </c>
      <c r="G42" s="6" t="s">
        <v>31</v>
      </c>
      <c r="H42" s="6">
        <f t="shared" ca="1" si="9"/>
        <v>14</v>
      </c>
      <c r="I42" s="6">
        <f t="shared" ca="1" si="10"/>
        <v>9</v>
      </c>
      <c r="J42" s="6">
        <f t="shared" ca="1" si="11"/>
        <v>2002</v>
      </c>
      <c r="K42" s="6" t="s">
        <v>69</v>
      </c>
      <c r="L42" s="6" t="s">
        <v>202</v>
      </c>
      <c r="M42" s="6">
        <f t="shared" ca="1" si="12"/>
        <v>4</v>
      </c>
      <c r="N42" s="6">
        <f t="shared" ca="1" si="13"/>
        <v>2</v>
      </c>
      <c r="O42" s="6">
        <f t="shared" ca="1" si="14"/>
        <v>3</v>
      </c>
      <c r="P42" s="6">
        <f t="shared" ca="1" si="15"/>
        <v>83</v>
      </c>
      <c r="Q42" s="6">
        <f t="shared" ca="1" si="16"/>
        <v>99</v>
      </c>
      <c r="R42" s="15" t="s">
        <v>374</v>
      </c>
      <c r="S42" s="16">
        <f t="shared" ca="1" si="17"/>
        <v>1</v>
      </c>
    </row>
    <row r="43" spans="1:19" ht="16.5" x14ac:dyDescent="0.25">
      <c r="A43" s="14">
        <v>39</v>
      </c>
      <c r="B43" s="11" t="s">
        <v>351</v>
      </c>
      <c r="C43" s="6" t="s">
        <v>254</v>
      </c>
      <c r="D43" s="6" t="s">
        <v>70</v>
      </c>
      <c r="E43" s="6" t="s">
        <v>203</v>
      </c>
      <c r="F43" s="6">
        <f ca="1">SUM(2022,-Tabla5[[#This Row],[mes]])</f>
        <v>2017</v>
      </c>
      <c r="G43" s="6" t="s">
        <v>30</v>
      </c>
      <c r="H43" s="6">
        <f t="shared" ca="1" si="9"/>
        <v>8</v>
      </c>
      <c r="I43" s="6">
        <f t="shared" ca="1" si="10"/>
        <v>5</v>
      </c>
      <c r="J43" s="6">
        <f t="shared" ca="1" si="11"/>
        <v>2003</v>
      </c>
      <c r="K43" s="6" t="s">
        <v>70</v>
      </c>
      <c r="L43" s="6" t="s">
        <v>203</v>
      </c>
      <c r="M43" s="6">
        <f t="shared" ca="1" si="12"/>
        <v>4</v>
      </c>
      <c r="N43" s="6">
        <f t="shared" ca="1" si="13"/>
        <v>5</v>
      </c>
      <c r="O43" s="6">
        <f t="shared" ca="1" si="14"/>
        <v>5</v>
      </c>
      <c r="P43" s="6">
        <f t="shared" ca="1" si="15"/>
        <v>87</v>
      </c>
      <c r="Q43" s="6">
        <f t="shared" ca="1" si="16"/>
        <v>90</v>
      </c>
      <c r="R43" s="15" t="s">
        <v>371</v>
      </c>
      <c r="S43" s="16">
        <f t="shared" ca="1" si="17"/>
        <v>3</v>
      </c>
    </row>
    <row r="44" spans="1:19" ht="16.5" x14ac:dyDescent="0.25">
      <c r="A44" s="14">
        <v>40</v>
      </c>
      <c r="B44" s="11" t="s">
        <v>269</v>
      </c>
      <c r="C44" s="6" t="s">
        <v>255</v>
      </c>
      <c r="D44" s="6" t="s">
        <v>71</v>
      </c>
      <c r="E44" s="6" t="s">
        <v>204</v>
      </c>
      <c r="F44" s="6">
        <f ca="1">SUM(2022,-Tabla5[[#This Row],[mes]])</f>
        <v>2012</v>
      </c>
      <c r="G44" s="6" t="s">
        <v>30</v>
      </c>
      <c r="H44" s="6">
        <f t="shared" ca="1" si="9"/>
        <v>20</v>
      </c>
      <c r="I44" s="6">
        <f t="shared" ca="1" si="10"/>
        <v>10</v>
      </c>
      <c r="J44" s="6">
        <f t="shared" ca="1" si="11"/>
        <v>2008</v>
      </c>
      <c r="K44" s="6" t="s">
        <v>71</v>
      </c>
      <c r="L44" s="6" t="s">
        <v>204</v>
      </c>
      <c r="M44" s="6">
        <f t="shared" ca="1" si="12"/>
        <v>3</v>
      </c>
      <c r="N44" s="6">
        <f t="shared" ca="1" si="13"/>
        <v>4</v>
      </c>
      <c r="O44" s="6">
        <f t="shared" ca="1" si="14"/>
        <v>5</v>
      </c>
      <c r="P44" s="6">
        <f t="shared" ca="1" si="15"/>
        <v>22</v>
      </c>
      <c r="Q44" s="6">
        <f t="shared" ca="1" si="16"/>
        <v>79</v>
      </c>
      <c r="R44" s="15" t="s">
        <v>372</v>
      </c>
      <c r="S44" s="16">
        <f t="shared" ca="1" si="17"/>
        <v>1</v>
      </c>
    </row>
    <row r="45" spans="1:19" ht="16.5" x14ac:dyDescent="0.25">
      <c r="A45" s="14">
        <v>41</v>
      </c>
      <c r="B45" s="11" t="s">
        <v>339</v>
      </c>
      <c r="C45" s="6" t="s">
        <v>256</v>
      </c>
      <c r="D45" s="6" t="s">
        <v>72</v>
      </c>
      <c r="E45" s="6" t="s">
        <v>205</v>
      </c>
      <c r="F45" s="6">
        <f ca="1">SUM(2022,-Tabla5[[#This Row],[mes]])</f>
        <v>2016</v>
      </c>
      <c r="G45" s="6" t="s">
        <v>30</v>
      </c>
      <c r="H45" s="6">
        <f t="shared" ca="1" si="9"/>
        <v>19</v>
      </c>
      <c r="I45" s="6">
        <f t="shared" ca="1" si="10"/>
        <v>6</v>
      </c>
      <c r="J45" s="6">
        <f t="shared" ca="1" si="11"/>
        <v>2008</v>
      </c>
      <c r="K45" s="6" t="s">
        <v>72</v>
      </c>
      <c r="L45" s="6" t="s">
        <v>205</v>
      </c>
      <c r="M45" s="6">
        <f t="shared" ca="1" si="12"/>
        <v>3</v>
      </c>
      <c r="N45" s="6">
        <f t="shared" ca="1" si="13"/>
        <v>4</v>
      </c>
      <c r="O45" s="6">
        <f t="shared" ca="1" si="14"/>
        <v>3</v>
      </c>
      <c r="P45" s="6">
        <f t="shared" ca="1" si="15"/>
        <v>79</v>
      </c>
      <c r="Q45" s="6">
        <f t="shared" ca="1" si="16"/>
        <v>66</v>
      </c>
      <c r="R45" s="15" t="s">
        <v>374</v>
      </c>
      <c r="S45" s="16">
        <f t="shared" ca="1" si="17"/>
        <v>2</v>
      </c>
    </row>
    <row r="46" spans="1:19" ht="16.5" x14ac:dyDescent="0.25">
      <c r="A46" s="14">
        <v>42</v>
      </c>
      <c r="B46" s="11" t="s">
        <v>345</v>
      </c>
      <c r="C46" s="6" t="s">
        <v>257</v>
      </c>
      <c r="D46" s="6" t="s">
        <v>73</v>
      </c>
      <c r="E46" s="6" t="s">
        <v>206</v>
      </c>
      <c r="F46" s="6">
        <f ca="1">SUM(2022,-Tabla5[[#This Row],[mes]])</f>
        <v>2013</v>
      </c>
      <c r="G46" s="6" t="s">
        <v>30</v>
      </c>
      <c r="H46" s="6">
        <f t="shared" ca="1" si="9"/>
        <v>23</v>
      </c>
      <c r="I46" s="6">
        <f t="shared" ca="1" si="10"/>
        <v>9</v>
      </c>
      <c r="J46" s="6">
        <f t="shared" ca="1" si="11"/>
        <v>2008</v>
      </c>
      <c r="K46" s="6" t="s">
        <v>73</v>
      </c>
      <c r="L46" s="6" t="s">
        <v>206</v>
      </c>
      <c r="M46" s="6">
        <f t="shared" ca="1" si="12"/>
        <v>3</v>
      </c>
      <c r="N46" s="6">
        <f t="shared" ca="1" si="13"/>
        <v>5</v>
      </c>
      <c r="O46" s="6">
        <f t="shared" ca="1" si="14"/>
        <v>2</v>
      </c>
      <c r="P46" s="6">
        <f t="shared" ca="1" si="15"/>
        <v>60</v>
      </c>
      <c r="Q46" s="6">
        <f t="shared" ca="1" si="16"/>
        <v>75</v>
      </c>
      <c r="R46" s="15" t="s">
        <v>370</v>
      </c>
      <c r="S46" s="16">
        <f t="shared" ca="1" si="17"/>
        <v>1</v>
      </c>
    </row>
    <row r="47" spans="1:19" ht="16.5" x14ac:dyDescent="0.25">
      <c r="A47" s="14">
        <v>43</v>
      </c>
      <c r="B47" s="11" t="s">
        <v>328</v>
      </c>
      <c r="C47" s="6" t="s">
        <v>258</v>
      </c>
      <c r="D47" s="6" t="s">
        <v>74</v>
      </c>
      <c r="E47" s="6" t="s">
        <v>207</v>
      </c>
      <c r="F47" s="6">
        <f ca="1">SUM(2022,-Tabla5[[#This Row],[mes]])</f>
        <v>2021</v>
      </c>
      <c r="G47" s="6" t="s">
        <v>30</v>
      </c>
      <c r="H47" s="6">
        <f t="shared" ca="1" si="9"/>
        <v>13</v>
      </c>
      <c r="I47" s="6">
        <f t="shared" ca="1" si="10"/>
        <v>1</v>
      </c>
      <c r="J47" s="6">
        <f t="shared" ca="1" si="11"/>
        <v>2009</v>
      </c>
      <c r="K47" s="6" t="s">
        <v>74</v>
      </c>
      <c r="L47" s="6" t="s">
        <v>207</v>
      </c>
      <c r="M47" s="6">
        <f t="shared" ca="1" si="12"/>
        <v>2</v>
      </c>
      <c r="N47" s="6">
        <f t="shared" ca="1" si="13"/>
        <v>2</v>
      </c>
      <c r="O47" s="6">
        <f t="shared" ca="1" si="14"/>
        <v>2</v>
      </c>
      <c r="P47" s="6">
        <f t="shared" ca="1" si="15"/>
        <v>50</v>
      </c>
      <c r="Q47" s="6">
        <f t="shared" ca="1" si="16"/>
        <v>20</v>
      </c>
      <c r="R47" s="15" t="s">
        <v>374</v>
      </c>
      <c r="S47" s="16">
        <f t="shared" ca="1" si="17"/>
        <v>5</v>
      </c>
    </row>
    <row r="48" spans="1:19" ht="16.5" x14ac:dyDescent="0.25">
      <c r="A48" s="14">
        <v>44</v>
      </c>
      <c r="B48" s="11" t="s">
        <v>350</v>
      </c>
      <c r="C48" s="6" t="s">
        <v>255</v>
      </c>
      <c r="D48" s="6" t="s">
        <v>75</v>
      </c>
      <c r="E48" s="6" t="s">
        <v>56</v>
      </c>
      <c r="F48" s="6">
        <f ca="1">SUM(2022,-Tabla5[[#This Row],[mes]])</f>
        <v>2015</v>
      </c>
      <c r="G48" s="6" t="s">
        <v>30</v>
      </c>
      <c r="H48" s="6">
        <f t="shared" ca="1" si="9"/>
        <v>27</v>
      </c>
      <c r="I48" s="6">
        <f t="shared" ca="1" si="10"/>
        <v>7</v>
      </c>
      <c r="J48" s="6">
        <f t="shared" ca="1" si="11"/>
        <v>2007</v>
      </c>
      <c r="K48" s="6" t="s">
        <v>75</v>
      </c>
      <c r="L48" s="6" t="s">
        <v>56</v>
      </c>
      <c r="M48" s="6">
        <f t="shared" ca="1" si="12"/>
        <v>2</v>
      </c>
      <c r="N48" s="6">
        <f t="shared" ca="1" si="13"/>
        <v>2</v>
      </c>
      <c r="O48" s="6">
        <f t="shared" ca="1" si="14"/>
        <v>1</v>
      </c>
      <c r="P48" s="6">
        <f t="shared" ca="1" si="15"/>
        <v>27</v>
      </c>
      <c r="Q48" s="6">
        <f t="shared" ca="1" si="16"/>
        <v>99</v>
      </c>
      <c r="R48" s="15" t="s">
        <v>374</v>
      </c>
      <c r="S48" s="16">
        <f t="shared" ca="1" si="17"/>
        <v>2</v>
      </c>
    </row>
    <row r="49" spans="1:19" ht="16.5" x14ac:dyDescent="0.25">
      <c r="A49" s="14">
        <v>45</v>
      </c>
      <c r="B49" s="11" t="s">
        <v>349</v>
      </c>
      <c r="C49" s="6" t="s">
        <v>259</v>
      </c>
      <c r="D49" s="6" t="s">
        <v>76</v>
      </c>
      <c r="E49" s="6" t="s">
        <v>208</v>
      </c>
      <c r="F49" s="6">
        <f ca="1">SUM(2022,-Tabla5[[#This Row],[mes]])</f>
        <v>2020</v>
      </c>
      <c r="G49" s="6" t="s">
        <v>31</v>
      </c>
      <c r="H49" s="6">
        <f t="shared" ca="1" si="9"/>
        <v>27</v>
      </c>
      <c r="I49" s="6">
        <f t="shared" ca="1" si="10"/>
        <v>2</v>
      </c>
      <c r="J49" s="6">
        <f t="shared" ca="1" si="11"/>
        <v>2009</v>
      </c>
      <c r="K49" s="6" t="s">
        <v>76</v>
      </c>
      <c r="L49" s="6" t="s">
        <v>208</v>
      </c>
      <c r="M49" s="6">
        <f t="shared" ca="1" si="12"/>
        <v>1</v>
      </c>
      <c r="N49" s="6">
        <f t="shared" ca="1" si="13"/>
        <v>1</v>
      </c>
      <c r="O49" s="6">
        <f t="shared" ca="1" si="14"/>
        <v>3</v>
      </c>
      <c r="P49" s="6">
        <f t="shared" ca="1" si="15"/>
        <v>21</v>
      </c>
      <c r="Q49" s="6">
        <f t="shared" ca="1" si="16"/>
        <v>42</v>
      </c>
      <c r="R49" s="15" t="s">
        <v>373</v>
      </c>
      <c r="S49" s="16">
        <f t="shared" ca="1" si="17"/>
        <v>5</v>
      </c>
    </row>
    <row r="50" spans="1:19" ht="16.5" x14ac:dyDescent="0.25">
      <c r="A50" s="14">
        <v>46</v>
      </c>
      <c r="B50" s="11" t="s">
        <v>344</v>
      </c>
      <c r="C50" s="6" t="s">
        <v>264</v>
      </c>
      <c r="D50" s="6" t="s">
        <v>77</v>
      </c>
      <c r="E50" s="6" t="s">
        <v>209</v>
      </c>
      <c r="F50" s="6">
        <f ca="1">SUM(2022,-Tabla5[[#This Row],[mes]])</f>
        <v>2017</v>
      </c>
      <c r="G50" s="6" t="s">
        <v>30</v>
      </c>
      <c r="H50" s="6">
        <f t="shared" ca="1" si="9"/>
        <v>16</v>
      </c>
      <c r="I50" s="6">
        <f t="shared" ca="1" si="10"/>
        <v>5</v>
      </c>
      <c r="J50" s="6">
        <f t="shared" ca="1" si="11"/>
        <v>2004</v>
      </c>
      <c r="K50" s="6" t="s">
        <v>77</v>
      </c>
      <c r="L50" s="6" t="s">
        <v>209</v>
      </c>
      <c r="M50" s="6">
        <f t="shared" ca="1" si="12"/>
        <v>2</v>
      </c>
      <c r="N50" s="6">
        <f t="shared" ca="1" si="13"/>
        <v>2</v>
      </c>
      <c r="O50" s="6">
        <f t="shared" ca="1" si="14"/>
        <v>2</v>
      </c>
      <c r="P50" s="6">
        <f t="shared" ca="1" si="15"/>
        <v>40</v>
      </c>
      <c r="Q50" s="6">
        <f t="shared" ca="1" si="16"/>
        <v>61</v>
      </c>
      <c r="R50" s="15" t="s">
        <v>373</v>
      </c>
      <c r="S50" s="16">
        <f t="shared" ca="1" si="17"/>
        <v>2</v>
      </c>
    </row>
    <row r="51" spans="1:19" ht="16.5" x14ac:dyDescent="0.25">
      <c r="A51" s="14">
        <v>47</v>
      </c>
      <c r="B51" s="11" t="s">
        <v>339</v>
      </c>
      <c r="C51" s="6" t="s">
        <v>261</v>
      </c>
      <c r="D51" s="6" t="s">
        <v>78</v>
      </c>
      <c r="E51" s="6" t="s">
        <v>210</v>
      </c>
      <c r="F51" s="6">
        <f ca="1">SUM(2022,-Tabla5[[#This Row],[mes]])</f>
        <v>2014</v>
      </c>
      <c r="G51" s="6" t="s">
        <v>31</v>
      </c>
      <c r="H51" s="6">
        <f t="shared" ca="1" si="9"/>
        <v>11</v>
      </c>
      <c r="I51" s="6">
        <f t="shared" ca="1" si="10"/>
        <v>8</v>
      </c>
      <c r="J51" s="6">
        <f t="shared" ca="1" si="11"/>
        <v>2004</v>
      </c>
      <c r="K51" s="6" t="s">
        <v>78</v>
      </c>
      <c r="L51" s="6" t="s">
        <v>210</v>
      </c>
      <c r="M51" s="6">
        <f t="shared" ca="1" si="12"/>
        <v>2</v>
      </c>
      <c r="N51" s="6">
        <f t="shared" ca="1" si="13"/>
        <v>5</v>
      </c>
      <c r="O51" s="6">
        <f t="shared" ca="1" si="14"/>
        <v>1</v>
      </c>
      <c r="P51" s="6">
        <f t="shared" ca="1" si="15"/>
        <v>20</v>
      </c>
      <c r="Q51" s="6">
        <f t="shared" ca="1" si="16"/>
        <v>18</v>
      </c>
      <c r="R51" s="15" t="s">
        <v>373</v>
      </c>
      <c r="S51" s="16">
        <f t="shared" ca="1" si="17"/>
        <v>4</v>
      </c>
    </row>
    <row r="52" spans="1:19" ht="16.5" x14ac:dyDescent="0.25">
      <c r="A52" s="14">
        <v>48</v>
      </c>
      <c r="B52" s="11" t="s">
        <v>313</v>
      </c>
      <c r="C52" s="6" t="s">
        <v>262</v>
      </c>
      <c r="D52" s="6" t="s">
        <v>79</v>
      </c>
      <c r="E52" s="6" t="s">
        <v>143</v>
      </c>
      <c r="F52" s="6">
        <f ca="1">SUM(2022,-Tabla5[[#This Row],[mes]])</f>
        <v>2011</v>
      </c>
      <c r="G52" s="6" t="s">
        <v>30</v>
      </c>
      <c r="H52" s="6">
        <f t="shared" ca="1" si="9"/>
        <v>28</v>
      </c>
      <c r="I52" s="6">
        <f t="shared" ca="1" si="10"/>
        <v>11</v>
      </c>
      <c r="J52" s="6">
        <f t="shared" ca="1" si="11"/>
        <v>2005</v>
      </c>
      <c r="K52" s="6" t="s">
        <v>79</v>
      </c>
      <c r="L52" s="6" t="s">
        <v>143</v>
      </c>
      <c r="M52" s="6">
        <f t="shared" ca="1" si="12"/>
        <v>2</v>
      </c>
      <c r="N52" s="6">
        <f t="shared" ca="1" si="13"/>
        <v>1</v>
      </c>
      <c r="O52" s="6">
        <f t="shared" ca="1" si="14"/>
        <v>3</v>
      </c>
      <c r="P52" s="6">
        <f t="shared" ca="1" si="15"/>
        <v>26</v>
      </c>
      <c r="Q52" s="6">
        <f t="shared" ca="1" si="16"/>
        <v>75</v>
      </c>
      <c r="R52" s="15" t="s">
        <v>370</v>
      </c>
      <c r="S52" s="16">
        <f t="shared" ca="1" si="17"/>
        <v>4</v>
      </c>
    </row>
    <row r="53" spans="1:19" ht="16.5" x14ac:dyDescent="0.25">
      <c r="A53" s="14">
        <v>49</v>
      </c>
      <c r="B53" s="11" t="s">
        <v>320</v>
      </c>
      <c r="C53" s="6" t="s">
        <v>263</v>
      </c>
      <c r="D53" s="6" t="s">
        <v>80</v>
      </c>
      <c r="E53" s="6" t="s">
        <v>211</v>
      </c>
      <c r="F53" s="6">
        <f ca="1">SUM(2022,-Tabla5[[#This Row],[mes]])</f>
        <v>2019</v>
      </c>
      <c r="G53" s="6" t="s">
        <v>31</v>
      </c>
      <c r="H53" s="6">
        <f t="shared" ca="1" si="9"/>
        <v>4</v>
      </c>
      <c r="I53" s="6">
        <f t="shared" ca="1" si="10"/>
        <v>3</v>
      </c>
      <c r="J53" s="6">
        <f t="shared" ca="1" si="11"/>
        <v>2009</v>
      </c>
      <c r="K53" s="6" t="s">
        <v>80</v>
      </c>
      <c r="L53" s="6" t="s">
        <v>211</v>
      </c>
      <c r="M53" s="6">
        <f t="shared" ca="1" si="12"/>
        <v>1</v>
      </c>
      <c r="N53" s="6">
        <f t="shared" ca="1" si="13"/>
        <v>5</v>
      </c>
      <c r="O53" s="6">
        <f t="shared" ca="1" si="14"/>
        <v>2</v>
      </c>
      <c r="P53" s="6">
        <f t="shared" ca="1" si="15"/>
        <v>100</v>
      </c>
      <c r="Q53" s="6">
        <f t="shared" ca="1" si="16"/>
        <v>35</v>
      </c>
      <c r="R53" s="15" t="s">
        <v>374</v>
      </c>
      <c r="S53" s="16">
        <f t="shared" ca="1" si="17"/>
        <v>3</v>
      </c>
    </row>
    <row r="54" spans="1:19" ht="16.5" x14ac:dyDescent="0.25">
      <c r="A54" s="14">
        <v>50</v>
      </c>
      <c r="B54" s="11" t="s">
        <v>348</v>
      </c>
      <c r="C54" s="6" t="s">
        <v>225</v>
      </c>
      <c r="D54" s="6" t="s">
        <v>81</v>
      </c>
      <c r="E54" s="6" t="s">
        <v>191</v>
      </c>
      <c r="F54" s="6">
        <f ca="1">SUM(2022,-Tabla5[[#This Row],[mes]])</f>
        <v>2011</v>
      </c>
      <c r="G54" s="6" t="s">
        <v>31</v>
      </c>
      <c r="H54" s="6">
        <f t="shared" ca="1" si="9"/>
        <v>16</v>
      </c>
      <c r="I54" s="6">
        <f t="shared" ca="1" si="10"/>
        <v>11</v>
      </c>
      <c r="J54" s="6">
        <f t="shared" ca="1" si="11"/>
        <v>2002</v>
      </c>
      <c r="K54" s="6" t="s">
        <v>81</v>
      </c>
      <c r="L54" s="6" t="s">
        <v>191</v>
      </c>
      <c r="M54" s="6">
        <f t="shared" ca="1" si="12"/>
        <v>2</v>
      </c>
      <c r="N54" s="6">
        <f t="shared" ca="1" si="13"/>
        <v>1</v>
      </c>
      <c r="O54" s="6">
        <f t="shared" ca="1" si="14"/>
        <v>4</v>
      </c>
      <c r="P54" s="6">
        <f t="shared" ca="1" si="15"/>
        <v>70</v>
      </c>
      <c r="Q54" s="6">
        <f t="shared" ca="1" si="16"/>
        <v>94</v>
      </c>
      <c r="R54" s="15" t="s">
        <v>371</v>
      </c>
      <c r="S54" s="16">
        <f t="shared" ca="1" si="17"/>
        <v>4</v>
      </c>
    </row>
    <row r="55" spans="1:19" ht="16.5" x14ac:dyDescent="0.25">
      <c r="A55" s="14">
        <v>51</v>
      </c>
      <c r="B55" s="11" t="s">
        <v>313</v>
      </c>
      <c r="C55" s="6" t="s">
        <v>267</v>
      </c>
      <c r="D55" s="6" t="s">
        <v>82</v>
      </c>
      <c r="E55" s="6" t="s">
        <v>128</v>
      </c>
      <c r="F55" s="6">
        <f ca="1">SUM(2022,-Tabla5[[#This Row],[mes]])</f>
        <v>2015</v>
      </c>
      <c r="G55" s="6" t="s">
        <v>31</v>
      </c>
      <c r="H55" s="6">
        <f t="shared" ca="1" si="9"/>
        <v>22</v>
      </c>
      <c r="I55" s="6">
        <f t="shared" ca="1" si="10"/>
        <v>7</v>
      </c>
      <c r="J55" s="6">
        <f t="shared" ca="1" si="11"/>
        <v>2006</v>
      </c>
      <c r="K55" s="6" t="s">
        <v>82</v>
      </c>
      <c r="L55" s="6" t="s">
        <v>128</v>
      </c>
      <c r="M55" s="6">
        <f t="shared" ca="1" si="12"/>
        <v>2</v>
      </c>
      <c r="N55" s="6">
        <f t="shared" ca="1" si="13"/>
        <v>3</v>
      </c>
      <c r="O55" s="6">
        <f t="shared" ca="1" si="14"/>
        <v>3</v>
      </c>
      <c r="P55" s="6">
        <f t="shared" ca="1" si="15"/>
        <v>59</v>
      </c>
      <c r="Q55" s="6">
        <f t="shared" ca="1" si="16"/>
        <v>36</v>
      </c>
      <c r="R55" s="15" t="s">
        <v>370</v>
      </c>
      <c r="S55" s="16">
        <f t="shared" ca="1" si="17"/>
        <v>1</v>
      </c>
    </row>
    <row r="56" spans="1:19" ht="16.5" x14ac:dyDescent="0.25">
      <c r="A56" s="14">
        <v>52</v>
      </c>
      <c r="B56" s="11" t="s">
        <v>347</v>
      </c>
      <c r="C56" s="6" t="s">
        <v>265</v>
      </c>
      <c r="D56" s="6" t="s">
        <v>83</v>
      </c>
      <c r="E56" s="6" t="s">
        <v>129</v>
      </c>
      <c r="F56" s="6">
        <f ca="1">SUM(2022,-Tabla5[[#This Row],[mes]])</f>
        <v>2010</v>
      </c>
      <c r="G56" s="6" t="s">
        <v>31</v>
      </c>
      <c r="H56" s="6">
        <f t="shared" ca="1" si="9"/>
        <v>3</v>
      </c>
      <c r="I56" s="6">
        <f t="shared" ca="1" si="10"/>
        <v>12</v>
      </c>
      <c r="J56" s="6">
        <f t="shared" ca="1" si="11"/>
        <v>2003</v>
      </c>
      <c r="K56" s="6" t="s">
        <v>83</v>
      </c>
      <c r="L56" s="6" t="s">
        <v>129</v>
      </c>
      <c r="M56" s="6">
        <f t="shared" ca="1" si="12"/>
        <v>2</v>
      </c>
      <c r="N56" s="6">
        <f t="shared" ca="1" si="13"/>
        <v>4</v>
      </c>
      <c r="O56" s="6">
        <f t="shared" ca="1" si="14"/>
        <v>3</v>
      </c>
      <c r="P56" s="6">
        <f t="shared" ca="1" si="15"/>
        <v>31</v>
      </c>
      <c r="Q56" s="6">
        <f t="shared" ca="1" si="16"/>
        <v>14</v>
      </c>
      <c r="R56" s="15" t="s">
        <v>374</v>
      </c>
      <c r="S56" s="16">
        <f t="shared" ca="1" si="17"/>
        <v>2</v>
      </c>
    </row>
    <row r="57" spans="1:19" ht="16.5" x14ac:dyDescent="0.25">
      <c r="A57" s="14">
        <v>53</v>
      </c>
      <c r="B57" s="11" t="s">
        <v>346</v>
      </c>
      <c r="C57" s="6" t="s">
        <v>266</v>
      </c>
      <c r="D57" s="6" t="s">
        <v>84</v>
      </c>
      <c r="E57" s="6" t="s">
        <v>130</v>
      </c>
      <c r="F57" s="6">
        <f ca="1">SUM(2022,-Tabla5[[#This Row],[mes]])</f>
        <v>2013</v>
      </c>
      <c r="G57" s="6" t="s">
        <v>31</v>
      </c>
      <c r="H57" s="6">
        <f t="shared" ca="1" si="9"/>
        <v>25</v>
      </c>
      <c r="I57" s="6">
        <f t="shared" ca="1" si="10"/>
        <v>9</v>
      </c>
      <c r="J57" s="6">
        <f t="shared" ca="1" si="11"/>
        <v>2004</v>
      </c>
      <c r="K57" s="6" t="s">
        <v>84</v>
      </c>
      <c r="L57" s="6" t="s">
        <v>130</v>
      </c>
      <c r="M57" s="6">
        <f t="shared" ca="1" si="12"/>
        <v>5</v>
      </c>
      <c r="N57" s="6">
        <f t="shared" ca="1" si="13"/>
        <v>2</v>
      </c>
      <c r="O57" s="6">
        <f t="shared" ca="1" si="14"/>
        <v>2</v>
      </c>
      <c r="P57" s="6">
        <f t="shared" ca="1" si="15"/>
        <v>87</v>
      </c>
      <c r="Q57" s="6">
        <f t="shared" ca="1" si="16"/>
        <v>93</v>
      </c>
      <c r="R57" s="15" t="s">
        <v>374</v>
      </c>
      <c r="S57" s="16">
        <f t="shared" ca="1" si="17"/>
        <v>4</v>
      </c>
    </row>
    <row r="58" spans="1:19" ht="16.5" x14ac:dyDescent="0.25">
      <c r="A58" s="14">
        <v>54</v>
      </c>
      <c r="B58" s="11" t="s">
        <v>327</v>
      </c>
      <c r="C58" s="6" t="s">
        <v>260</v>
      </c>
      <c r="D58" s="6" t="s">
        <v>85</v>
      </c>
      <c r="E58" s="6" t="s">
        <v>131</v>
      </c>
      <c r="F58" s="6">
        <f ca="1">SUM(2022,-Tabla5[[#This Row],[mes]])</f>
        <v>2016</v>
      </c>
      <c r="G58" s="6" t="s">
        <v>31</v>
      </c>
      <c r="H58" s="6">
        <f t="shared" ca="1" si="9"/>
        <v>21</v>
      </c>
      <c r="I58" s="6">
        <f t="shared" ca="1" si="10"/>
        <v>6</v>
      </c>
      <c r="J58" s="6">
        <f t="shared" ca="1" si="11"/>
        <v>2008</v>
      </c>
      <c r="K58" s="6" t="s">
        <v>85</v>
      </c>
      <c r="L58" s="6" t="s">
        <v>131</v>
      </c>
      <c r="M58" s="6">
        <f t="shared" ca="1" si="12"/>
        <v>4</v>
      </c>
      <c r="N58" s="6">
        <f t="shared" ca="1" si="13"/>
        <v>3</v>
      </c>
      <c r="O58" s="6">
        <f t="shared" ca="1" si="14"/>
        <v>3</v>
      </c>
      <c r="P58" s="6">
        <f t="shared" ca="1" si="15"/>
        <v>62</v>
      </c>
      <c r="Q58" s="6">
        <f t="shared" ca="1" si="16"/>
        <v>19</v>
      </c>
      <c r="R58" s="15" t="s">
        <v>374</v>
      </c>
      <c r="S58" s="16">
        <f t="shared" ca="1" si="17"/>
        <v>3</v>
      </c>
    </row>
    <row r="59" spans="1:19" ht="16.5" x14ac:dyDescent="0.25">
      <c r="A59" s="14">
        <v>55</v>
      </c>
      <c r="B59" s="11" t="s">
        <v>324</v>
      </c>
      <c r="C59" s="6" t="s">
        <v>271</v>
      </c>
      <c r="D59" s="6" t="s">
        <v>86</v>
      </c>
      <c r="E59" s="6" t="s">
        <v>132</v>
      </c>
      <c r="F59" s="6">
        <f ca="1">SUM(2022,-Tabla5[[#This Row],[mes]])</f>
        <v>2012</v>
      </c>
      <c r="G59" s="6" t="s">
        <v>31</v>
      </c>
      <c r="H59" s="6">
        <f t="shared" ca="1" si="9"/>
        <v>1</v>
      </c>
      <c r="I59" s="6">
        <f t="shared" ca="1" si="10"/>
        <v>10</v>
      </c>
      <c r="J59" s="6">
        <f t="shared" ca="1" si="11"/>
        <v>2002</v>
      </c>
      <c r="K59" s="6" t="s">
        <v>86</v>
      </c>
      <c r="L59" s="6" t="s">
        <v>132</v>
      </c>
      <c r="M59" s="6">
        <f t="shared" ca="1" si="12"/>
        <v>4</v>
      </c>
      <c r="N59" s="6">
        <f t="shared" ca="1" si="13"/>
        <v>2</v>
      </c>
      <c r="O59" s="6">
        <f t="shared" ca="1" si="14"/>
        <v>4</v>
      </c>
      <c r="P59" s="6">
        <f t="shared" ca="1" si="15"/>
        <v>33</v>
      </c>
      <c r="Q59" s="6">
        <f t="shared" ca="1" si="16"/>
        <v>21</v>
      </c>
      <c r="R59" s="15" t="s">
        <v>373</v>
      </c>
      <c r="S59" s="16">
        <f t="shared" ca="1" si="17"/>
        <v>3</v>
      </c>
    </row>
    <row r="60" spans="1:19" ht="16.5" x14ac:dyDescent="0.25">
      <c r="A60" s="14">
        <v>56</v>
      </c>
      <c r="B60" s="11" t="s">
        <v>213</v>
      </c>
      <c r="C60" s="6" t="s">
        <v>272</v>
      </c>
      <c r="D60" s="6" t="s">
        <v>87</v>
      </c>
      <c r="E60" s="6" t="s">
        <v>133</v>
      </c>
      <c r="F60" s="6">
        <f ca="1">SUM(2022,-Tabla5[[#This Row],[mes]])</f>
        <v>2013</v>
      </c>
      <c r="G60" s="6" t="s">
        <v>30</v>
      </c>
      <c r="H60" s="6">
        <f t="shared" ca="1" si="9"/>
        <v>6</v>
      </c>
      <c r="I60" s="6">
        <f t="shared" ca="1" si="10"/>
        <v>9</v>
      </c>
      <c r="J60" s="6">
        <f t="shared" ca="1" si="11"/>
        <v>2004</v>
      </c>
      <c r="K60" s="6" t="s">
        <v>87</v>
      </c>
      <c r="L60" s="6" t="s">
        <v>133</v>
      </c>
      <c r="M60" s="6">
        <f t="shared" ca="1" si="12"/>
        <v>1</v>
      </c>
      <c r="N60" s="6">
        <f t="shared" ca="1" si="13"/>
        <v>2</v>
      </c>
      <c r="O60" s="6">
        <f t="shared" ca="1" si="14"/>
        <v>5</v>
      </c>
      <c r="P60" s="6">
        <f t="shared" ca="1" si="15"/>
        <v>65</v>
      </c>
      <c r="Q60" s="6">
        <f t="shared" ca="1" si="16"/>
        <v>91</v>
      </c>
      <c r="R60" s="15" t="s">
        <v>372</v>
      </c>
      <c r="S60" s="16">
        <f t="shared" ca="1" si="17"/>
        <v>3</v>
      </c>
    </row>
    <row r="61" spans="1:19" ht="16.5" x14ac:dyDescent="0.25">
      <c r="A61" s="14">
        <v>57</v>
      </c>
      <c r="B61" s="11" t="s">
        <v>268</v>
      </c>
      <c r="C61" s="6" t="s">
        <v>273</v>
      </c>
      <c r="D61" s="6" t="s">
        <v>88</v>
      </c>
      <c r="E61" s="6" t="s">
        <v>134</v>
      </c>
      <c r="F61" s="6">
        <f ca="1">SUM(2022,-Tabla5[[#This Row],[mes]])</f>
        <v>2019</v>
      </c>
      <c r="G61" s="6" t="s">
        <v>31</v>
      </c>
      <c r="H61" s="6">
        <f t="shared" ca="1" si="9"/>
        <v>18</v>
      </c>
      <c r="I61" s="6">
        <f t="shared" ca="1" si="10"/>
        <v>3</v>
      </c>
      <c r="J61" s="6">
        <f t="shared" ca="1" si="11"/>
        <v>2008</v>
      </c>
      <c r="K61" s="6" t="s">
        <v>88</v>
      </c>
      <c r="L61" s="6" t="s">
        <v>134</v>
      </c>
      <c r="M61" s="6">
        <f t="shared" ca="1" si="12"/>
        <v>5</v>
      </c>
      <c r="N61" s="6">
        <f t="shared" ca="1" si="13"/>
        <v>2</v>
      </c>
      <c r="O61" s="6">
        <f t="shared" ca="1" si="14"/>
        <v>1</v>
      </c>
      <c r="P61" s="6">
        <f t="shared" ca="1" si="15"/>
        <v>93</v>
      </c>
      <c r="Q61" s="6">
        <f t="shared" ca="1" si="16"/>
        <v>61</v>
      </c>
      <c r="R61" s="15" t="s">
        <v>374</v>
      </c>
      <c r="S61" s="16">
        <f t="shared" ca="1" si="17"/>
        <v>2</v>
      </c>
    </row>
    <row r="62" spans="1:19" ht="16.5" x14ac:dyDescent="0.25">
      <c r="A62" s="14">
        <v>58</v>
      </c>
      <c r="B62" s="11" t="s">
        <v>323</v>
      </c>
      <c r="C62" s="6" t="s">
        <v>274</v>
      </c>
      <c r="D62" s="6" t="s">
        <v>89</v>
      </c>
      <c r="E62" s="6" t="s">
        <v>135</v>
      </c>
      <c r="F62" s="6">
        <f ca="1">SUM(2022,-Tabla5[[#This Row],[mes]])</f>
        <v>2018</v>
      </c>
      <c r="G62" s="6" t="s">
        <v>30</v>
      </c>
      <c r="H62" s="6">
        <f t="shared" ca="1" si="9"/>
        <v>9</v>
      </c>
      <c r="I62" s="6">
        <f t="shared" ca="1" si="10"/>
        <v>4</v>
      </c>
      <c r="J62" s="6">
        <f t="shared" ca="1" si="11"/>
        <v>2006</v>
      </c>
      <c r="K62" s="6" t="s">
        <v>89</v>
      </c>
      <c r="L62" s="6" t="s">
        <v>135</v>
      </c>
      <c r="M62" s="6">
        <f t="shared" ca="1" si="12"/>
        <v>2</v>
      </c>
      <c r="N62" s="6">
        <f t="shared" ca="1" si="13"/>
        <v>1</v>
      </c>
      <c r="O62" s="6">
        <f t="shared" ca="1" si="14"/>
        <v>3</v>
      </c>
      <c r="P62" s="6">
        <f t="shared" ca="1" si="15"/>
        <v>43</v>
      </c>
      <c r="Q62" s="6">
        <f t="shared" ca="1" si="16"/>
        <v>46</v>
      </c>
      <c r="R62" s="15" t="s">
        <v>373</v>
      </c>
      <c r="S62" s="16">
        <f t="shared" ca="1" si="17"/>
        <v>5</v>
      </c>
    </row>
    <row r="63" spans="1:19" ht="16.5" x14ac:dyDescent="0.25">
      <c r="A63" s="14">
        <v>59</v>
      </c>
      <c r="B63" s="11" t="s">
        <v>220</v>
      </c>
      <c r="C63" s="6" t="s">
        <v>275</v>
      </c>
      <c r="D63" s="6" t="s">
        <v>68</v>
      </c>
      <c r="E63" s="6" t="s">
        <v>134</v>
      </c>
      <c r="F63" s="6">
        <f ca="1">SUM(2022,-Tabla5[[#This Row],[mes]])</f>
        <v>2018</v>
      </c>
      <c r="G63" s="6" t="s">
        <v>30</v>
      </c>
      <c r="H63" s="6">
        <f t="shared" ca="1" si="9"/>
        <v>14</v>
      </c>
      <c r="I63" s="6">
        <f t="shared" ca="1" si="10"/>
        <v>4</v>
      </c>
      <c r="J63" s="6">
        <f t="shared" ca="1" si="11"/>
        <v>2004</v>
      </c>
      <c r="K63" s="6" t="s">
        <v>68</v>
      </c>
      <c r="L63" s="6" t="s">
        <v>134</v>
      </c>
      <c r="M63" s="6">
        <f t="shared" ca="1" si="12"/>
        <v>1</v>
      </c>
      <c r="N63" s="6">
        <f t="shared" ca="1" si="13"/>
        <v>3</v>
      </c>
      <c r="O63" s="6">
        <f t="shared" ca="1" si="14"/>
        <v>4</v>
      </c>
      <c r="P63" s="6">
        <f t="shared" ca="1" si="15"/>
        <v>33</v>
      </c>
      <c r="Q63" s="6">
        <f t="shared" ca="1" si="16"/>
        <v>24</v>
      </c>
      <c r="R63" s="15" t="s">
        <v>373</v>
      </c>
      <c r="S63" s="16">
        <f t="shared" ca="1" si="17"/>
        <v>3</v>
      </c>
    </row>
    <row r="64" spans="1:19" ht="16.5" x14ac:dyDescent="0.25">
      <c r="A64" s="14">
        <v>60</v>
      </c>
      <c r="B64" s="11" t="s">
        <v>345</v>
      </c>
      <c r="C64" s="6" t="s">
        <v>276</v>
      </c>
      <c r="D64" s="6" t="s">
        <v>90</v>
      </c>
      <c r="E64" s="6" t="s">
        <v>62</v>
      </c>
      <c r="F64" s="6">
        <f ca="1">SUM(2022,-Tabla5[[#This Row],[mes]])</f>
        <v>2012</v>
      </c>
      <c r="G64" s="6" t="s">
        <v>30</v>
      </c>
      <c r="H64" s="6">
        <f t="shared" ca="1" si="9"/>
        <v>9</v>
      </c>
      <c r="I64" s="6">
        <f t="shared" ca="1" si="10"/>
        <v>10</v>
      </c>
      <c r="J64" s="6">
        <f t="shared" ca="1" si="11"/>
        <v>2009</v>
      </c>
      <c r="K64" s="6" t="s">
        <v>90</v>
      </c>
      <c r="L64" s="6" t="s">
        <v>62</v>
      </c>
      <c r="M64" s="6">
        <f t="shared" ca="1" si="12"/>
        <v>3</v>
      </c>
      <c r="N64" s="6">
        <f t="shared" ca="1" si="13"/>
        <v>3</v>
      </c>
      <c r="O64" s="6">
        <f t="shared" ca="1" si="14"/>
        <v>3</v>
      </c>
      <c r="P64" s="6">
        <f t="shared" ca="1" si="15"/>
        <v>59</v>
      </c>
      <c r="Q64" s="6">
        <f t="shared" ca="1" si="16"/>
        <v>10</v>
      </c>
      <c r="R64" s="15" t="s">
        <v>371</v>
      </c>
      <c r="S64" s="16">
        <f t="shared" ca="1" si="17"/>
        <v>4</v>
      </c>
    </row>
    <row r="65" spans="1:19" ht="16.5" x14ac:dyDescent="0.25">
      <c r="A65" s="14">
        <v>61</v>
      </c>
      <c r="B65" s="11" t="s">
        <v>344</v>
      </c>
      <c r="C65" s="6" t="s">
        <v>277</v>
      </c>
      <c r="D65" s="6" t="s">
        <v>91</v>
      </c>
      <c r="E65" s="6" t="s">
        <v>136</v>
      </c>
      <c r="F65" s="6">
        <f ca="1">SUM(2022,-Tabla5[[#This Row],[mes]])</f>
        <v>2010</v>
      </c>
      <c r="G65" s="6" t="s">
        <v>31</v>
      </c>
      <c r="H65" s="6">
        <f t="shared" ca="1" si="9"/>
        <v>7</v>
      </c>
      <c r="I65" s="6">
        <f t="shared" ca="1" si="10"/>
        <v>12</v>
      </c>
      <c r="J65" s="6">
        <f t="shared" ca="1" si="11"/>
        <v>2006</v>
      </c>
      <c r="K65" s="6" t="s">
        <v>91</v>
      </c>
      <c r="L65" s="6" t="s">
        <v>136</v>
      </c>
      <c r="M65" s="6">
        <f t="shared" ca="1" si="12"/>
        <v>2</v>
      </c>
      <c r="N65" s="6">
        <f t="shared" ca="1" si="13"/>
        <v>2</v>
      </c>
      <c r="O65" s="6">
        <f t="shared" ca="1" si="14"/>
        <v>2</v>
      </c>
      <c r="P65" s="6">
        <f t="shared" ca="1" si="15"/>
        <v>58</v>
      </c>
      <c r="Q65" s="6">
        <f t="shared" ca="1" si="16"/>
        <v>43</v>
      </c>
      <c r="R65" s="15" t="s">
        <v>374</v>
      </c>
      <c r="S65" s="16">
        <f t="shared" ca="1" si="17"/>
        <v>3</v>
      </c>
    </row>
    <row r="66" spans="1:19" ht="16.5" x14ac:dyDescent="0.25">
      <c r="A66" s="14">
        <v>62</v>
      </c>
      <c r="B66" s="11" t="s">
        <v>340</v>
      </c>
      <c r="C66" s="6" t="s">
        <v>278</v>
      </c>
      <c r="D66" s="6" t="s">
        <v>92</v>
      </c>
      <c r="E66" s="6" t="s">
        <v>137</v>
      </c>
      <c r="F66" s="6">
        <f ca="1">SUM(2022,-Tabla5[[#This Row],[mes]])</f>
        <v>2015</v>
      </c>
      <c r="G66" s="6" t="s">
        <v>30</v>
      </c>
      <c r="H66" s="6">
        <f t="shared" ca="1" si="9"/>
        <v>15</v>
      </c>
      <c r="I66" s="6">
        <f t="shared" ca="1" si="10"/>
        <v>7</v>
      </c>
      <c r="J66" s="6">
        <f t="shared" ca="1" si="11"/>
        <v>2009</v>
      </c>
      <c r="K66" s="6" t="s">
        <v>92</v>
      </c>
      <c r="L66" s="6" t="s">
        <v>137</v>
      </c>
      <c r="M66" s="6">
        <f t="shared" ca="1" si="12"/>
        <v>2</v>
      </c>
      <c r="N66" s="6">
        <f t="shared" ca="1" si="13"/>
        <v>3</v>
      </c>
      <c r="O66" s="6">
        <f t="shared" ca="1" si="14"/>
        <v>5</v>
      </c>
      <c r="P66" s="6">
        <f t="shared" ca="1" si="15"/>
        <v>66</v>
      </c>
      <c r="Q66" s="6">
        <f t="shared" ca="1" si="16"/>
        <v>49</v>
      </c>
      <c r="R66" s="15" t="s">
        <v>373</v>
      </c>
      <c r="S66" s="16">
        <f t="shared" ca="1" si="17"/>
        <v>3</v>
      </c>
    </row>
    <row r="67" spans="1:19" ht="16.5" x14ac:dyDescent="0.25">
      <c r="A67" s="14">
        <v>63</v>
      </c>
      <c r="B67" s="11" t="s">
        <v>321</v>
      </c>
      <c r="C67" s="6" t="s">
        <v>279</v>
      </c>
      <c r="D67" s="6" t="s">
        <v>93</v>
      </c>
      <c r="E67" s="6" t="s">
        <v>138</v>
      </c>
      <c r="F67" s="6">
        <f ca="1">SUM(2022,-Tabla5[[#This Row],[mes]])</f>
        <v>2010</v>
      </c>
      <c r="G67" s="6" t="s">
        <v>30</v>
      </c>
      <c r="H67" s="6">
        <f t="shared" ca="1" si="9"/>
        <v>27</v>
      </c>
      <c r="I67" s="6">
        <f t="shared" ca="1" si="10"/>
        <v>12</v>
      </c>
      <c r="J67" s="6">
        <f t="shared" ca="1" si="11"/>
        <v>2003</v>
      </c>
      <c r="K67" s="6" t="s">
        <v>93</v>
      </c>
      <c r="L67" s="6" t="s">
        <v>138</v>
      </c>
      <c r="M67" s="6">
        <f t="shared" ca="1" si="12"/>
        <v>4</v>
      </c>
      <c r="N67" s="6">
        <f t="shared" ca="1" si="13"/>
        <v>1</v>
      </c>
      <c r="O67" s="6">
        <f t="shared" ca="1" si="14"/>
        <v>4</v>
      </c>
      <c r="P67" s="6">
        <f t="shared" ca="1" si="15"/>
        <v>83</v>
      </c>
      <c r="Q67" s="6">
        <f t="shared" ca="1" si="16"/>
        <v>13</v>
      </c>
      <c r="R67" s="15" t="s">
        <v>373</v>
      </c>
      <c r="S67" s="16">
        <f t="shared" ca="1" si="17"/>
        <v>5</v>
      </c>
    </row>
    <row r="68" spans="1:19" ht="16.5" x14ac:dyDescent="0.25">
      <c r="A68" s="14">
        <v>64</v>
      </c>
      <c r="B68" s="11" t="s">
        <v>328</v>
      </c>
      <c r="C68" s="6" t="s">
        <v>280</v>
      </c>
      <c r="D68" s="6" t="s">
        <v>94</v>
      </c>
      <c r="E68" s="6" t="s">
        <v>139</v>
      </c>
      <c r="F68" s="6">
        <f ca="1">SUM(2022,-Tabla5[[#This Row],[mes]])</f>
        <v>2013</v>
      </c>
      <c r="G68" s="6" t="s">
        <v>31</v>
      </c>
      <c r="H68" s="6">
        <f t="shared" ca="1" si="9"/>
        <v>17</v>
      </c>
      <c r="I68" s="6">
        <f t="shared" ca="1" si="10"/>
        <v>9</v>
      </c>
      <c r="J68" s="6">
        <f t="shared" ca="1" si="11"/>
        <v>2008</v>
      </c>
      <c r="K68" s="6" t="s">
        <v>94</v>
      </c>
      <c r="L68" s="6" t="s">
        <v>139</v>
      </c>
      <c r="M68" s="6">
        <f t="shared" ca="1" si="12"/>
        <v>4</v>
      </c>
      <c r="N68" s="6">
        <f t="shared" ca="1" si="13"/>
        <v>3</v>
      </c>
      <c r="O68" s="6">
        <f t="shared" ca="1" si="14"/>
        <v>4</v>
      </c>
      <c r="P68" s="6">
        <f t="shared" ca="1" si="15"/>
        <v>22</v>
      </c>
      <c r="Q68" s="6">
        <f t="shared" ca="1" si="16"/>
        <v>98</v>
      </c>
      <c r="R68" s="15" t="s">
        <v>373</v>
      </c>
      <c r="S68" s="16">
        <f t="shared" ca="1" si="17"/>
        <v>5</v>
      </c>
    </row>
    <row r="69" spans="1:19" ht="16.5" x14ac:dyDescent="0.25">
      <c r="A69" s="14">
        <v>65</v>
      </c>
      <c r="B69" s="11" t="s">
        <v>343</v>
      </c>
      <c r="C69" s="6" t="s">
        <v>281</v>
      </c>
      <c r="D69" s="6" t="s">
        <v>95</v>
      </c>
      <c r="E69" s="6" t="s">
        <v>140</v>
      </c>
      <c r="F69" s="6">
        <f ca="1">SUM(2022,-Tabla5[[#This Row],[mes]])</f>
        <v>2015</v>
      </c>
      <c r="G69" s="6" t="s">
        <v>30</v>
      </c>
      <c r="H69" s="6">
        <f t="shared" ref="H69:H104" ca="1" si="18">RANDBETWEEN(1,28)</f>
        <v>12</v>
      </c>
      <c r="I69" s="6">
        <f t="shared" ref="I69:I104" ca="1" si="19">RANDBETWEEN(1,12)</f>
        <v>7</v>
      </c>
      <c r="J69" s="6">
        <f t="shared" ref="J69:J104" ca="1" si="20">RANDBETWEEN(2002,2010)</f>
        <v>2006</v>
      </c>
      <c r="K69" s="6" t="s">
        <v>95</v>
      </c>
      <c r="L69" s="6" t="s">
        <v>140</v>
      </c>
      <c r="M69" s="6">
        <f t="shared" ref="M69:M104" ca="1" si="21">RANDBETWEEN(1,5)</f>
        <v>5</v>
      </c>
      <c r="N69" s="6">
        <f t="shared" ref="N69:N104" ca="1" si="22">RANDBETWEEN(1,5)</f>
        <v>3</v>
      </c>
      <c r="O69" s="6">
        <f t="shared" ref="O69:O104" ca="1" si="23">RANDBETWEEN(1,5)</f>
        <v>1</v>
      </c>
      <c r="P69" s="6">
        <f t="shared" ref="P69:P104" ca="1" si="24">RANDBETWEEN(1,100)</f>
        <v>58</v>
      </c>
      <c r="Q69" s="6">
        <f t="shared" ref="Q69:Q104" ca="1" si="25">RANDBETWEEN(1,100)</f>
        <v>51</v>
      </c>
      <c r="R69" s="15" t="s">
        <v>374</v>
      </c>
      <c r="S69" s="16">
        <f t="shared" ref="S69:S105" ca="1" si="26">RANDBETWEEN(1,5)</f>
        <v>2</v>
      </c>
    </row>
    <row r="70" spans="1:19" ht="16.5" x14ac:dyDescent="0.25">
      <c r="A70" s="14">
        <v>66</v>
      </c>
      <c r="B70" s="11" t="s">
        <v>342</v>
      </c>
      <c r="C70" s="6" t="s">
        <v>282</v>
      </c>
      <c r="D70" s="6" t="s">
        <v>96</v>
      </c>
      <c r="E70" s="6" t="s">
        <v>141</v>
      </c>
      <c r="F70" s="6">
        <f ca="1">SUM(2022,-Tabla5[[#This Row],[mes]])</f>
        <v>2019</v>
      </c>
      <c r="G70" s="6" t="s">
        <v>31</v>
      </c>
      <c r="H70" s="6">
        <f t="shared" ca="1" si="18"/>
        <v>17</v>
      </c>
      <c r="I70" s="6">
        <f t="shared" ca="1" si="19"/>
        <v>3</v>
      </c>
      <c r="J70" s="6">
        <f t="shared" ca="1" si="20"/>
        <v>2008</v>
      </c>
      <c r="K70" s="6" t="s">
        <v>96</v>
      </c>
      <c r="L70" s="6" t="s">
        <v>141</v>
      </c>
      <c r="M70" s="6">
        <f t="shared" ca="1" si="21"/>
        <v>3</v>
      </c>
      <c r="N70" s="6">
        <f t="shared" ca="1" si="22"/>
        <v>4</v>
      </c>
      <c r="O70" s="6">
        <f t="shared" ca="1" si="23"/>
        <v>3</v>
      </c>
      <c r="P70" s="6">
        <f t="shared" ca="1" si="24"/>
        <v>87</v>
      </c>
      <c r="Q70" s="6">
        <f t="shared" ca="1" si="25"/>
        <v>4</v>
      </c>
      <c r="R70" s="15" t="s">
        <v>373</v>
      </c>
      <c r="S70" s="16">
        <f t="shared" ca="1" si="26"/>
        <v>1</v>
      </c>
    </row>
    <row r="71" spans="1:19" ht="16.5" x14ac:dyDescent="0.25">
      <c r="A71" s="14">
        <v>67</v>
      </c>
      <c r="B71" s="11" t="s">
        <v>341</v>
      </c>
      <c r="C71" s="6" t="s">
        <v>283</v>
      </c>
      <c r="D71" s="6" t="s">
        <v>97</v>
      </c>
      <c r="E71" s="6" t="s">
        <v>142</v>
      </c>
      <c r="F71" s="6">
        <f ca="1">SUM(2022,-Tabla5[[#This Row],[mes]])</f>
        <v>2021</v>
      </c>
      <c r="G71" s="6" t="s">
        <v>30</v>
      </c>
      <c r="H71" s="6">
        <f t="shared" ca="1" si="18"/>
        <v>5</v>
      </c>
      <c r="I71" s="6">
        <f t="shared" ca="1" si="19"/>
        <v>1</v>
      </c>
      <c r="J71" s="6">
        <f t="shared" ca="1" si="20"/>
        <v>2004</v>
      </c>
      <c r="K71" s="6" t="s">
        <v>97</v>
      </c>
      <c r="L71" s="6" t="s">
        <v>142</v>
      </c>
      <c r="M71" s="6">
        <f t="shared" ca="1" si="21"/>
        <v>2</v>
      </c>
      <c r="N71" s="6">
        <f t="shared" ca="1" si="22"/>
        <v>1</v>
      </c>
      <c r="O71" s="6">
        <f t="shared" ca="1" si="23"/>
        <v>4</v>
      </c>
      <c r="P71" s="6">
        <f t="shared" ca="1" si="24"/>
        <v>70</v>
      </c>
      <c r="Q71" s="6">
        <f t="shared" ca="1" si="25"/>
        <v>4</v>
      </c>
      <c r="R71" s="15" t="s">
        <v>373</v>
      </c>
      <c r="S71" s="16">
        <f t="shared" ca="1" si="26"/>
        <v>2</v>
      </c>
    </row>
    <row r="72" spans="1:19" ht="16.5" x14ac:dyDescent="0.25">
      <c r="A72" s="14">
        <v>68</v>
      </c>
      <c r="B72" s="11" t="s">
        <v>340</v>
      </c>
      <c r="C72" s="6" t="s">
        <v>284</v>
      </c>
      <c r="D72" s="6" t="s">
        <v>98</v>
      </c>
      <c r="E72" s="6" t="s">
        <v>143</v>
      </c>
      <c r="F72" s="6">
        <f ca="1">SUM(2022,-Tabla5[[#This Row],[mes]])</f>
        <v>2017</v>
      </c>
      <c r="G72" s="6" t="s">
        <v>30</v>
      </c>
      <c r="H72" s="6">
        <f t="shared" ca="1" si="18"/>
        <v>28</v>
      </c>
      <c r="I72" s="6">
        <f t="shared" ca="1" si="19"/>
        <v>5</v>
      </c>
      <c r="J72" s="6">
        <f t="shared" ca="1" si="20"/>
        <v>2002</v>
      </c>
      <c r="K72" s="6" t="s">
        <v>98</v>
      </c>
      <c r="L72" s="6" t="s">
        <v>143</v>
      </c>
      <c r="M72" s="6">
        <f t="shared" ca="1" si="21"/>
        <v>1</v>
      </c>
      <c r="N72" s="6">
        <f t="shared" ca="1" si="22"/>
        <v>1</v>
      </c>
      <c r="O72" s="6">
        <f t="shared" ca="1" si="23"/>
        <v>3</v>
      </c>
      <c r="P72" s="6">
        <f t="shared" ca="1" si="24"/>
        <v>34</v>
      </c>
      <c r="Q72" s="6">
        <f t="shared" ca="1" si="25"/>
        <v>77</v>
      </c>
      <c r="R72" s="15" t="s">
        <v>373</v>
      </c>
      <c r="S72" s="16">
        <f t="shared" ca="1" si="26"/>
        <v>4</v>
      </c>
    </row>
    <row r="73" spans="1:19" ht="16.5" x14ac:dyDescent="0.25">
      <c r="A73" s="14">
        <v>69</v>
      </c>
      <c r="B73" s="11" t="s">
        <v>339</v>
      </c>
      <c r="C73" s="6" t="s">
        <v>285</v>
      </c>
      <c r="D73" s="6" t="s">
        <v>99</v>
      </c>
      <c r="E73" s="6" t="s">
        <v>144</v>
      </c>
      <c r="F73" s="6">
        <f ca="1">SUM(2022,-Tabla5[[#This Row],[mes]])</f>
        <v>2014</v>
      </c>
      <c r="G73" s="6" t="s">
        <v>30</v>
      </c>
      <c r="H73" s="6">
        <f t="shared" ca="1" si="18"/>
        <v>17</v>
      </c>
      <c r="I73" s="6">
        <f t="shared" ca="1" si="19"/>
        <v>8</v>
      </c>
      <c r="J73" s="6">
        <f t="shared" ca="1" si="20"/>
        <v>2002</v>
      </c>
      <c r="K73" s="6" t="s">
        <v>99</v>
      </c>
      <c r="L73" s="6" t="s">
        <v>144</v>
      </c>
      <c r="M73" s="6">
        <f t="shared" ca="1" si="21"/>
        <v>1</v>
      </c>
      <c r="N73" s="6">
        <f t="shared" ca="1" si="22"/>
        <v>2</v>
      </c>
      <c r="O73" s="6">
        <f t="shared" ca="1" si="23"/>
        <v>1</v>
      </c>
      <c r="P73" s="6">
        <f t="shared" ca="1" si="24"/>
        <v>75</v>
      </c>
      <c r="Q73" s="6">
        <f t="shared" ca="1" si="25"/>
        <v>97</v>
      </c>
      <c r="R73" s="15" t="s">
        <v>371</v>
      </c>
      <c r="S73" s="16">
        <f t="shared" ca="1" si="26"/>
        <v>5</v>
      </c>
    </row>
    <row r="74" spans="1:19" ht="16.5" x14ac:dyDescent="0.25">
      <c r="A74" s="14">
        <v>70</v>
      </c>
      <c r="B74" s="11" t="s">
        <v>313</v>
      </c>
      <c r="C74" s="6" t="s">
        <v>250</v>
      </c>
      <c r="D74" s="6" t="s">
        <v>100</v>
      </c>
      <c r="E74" s="6" t="s">
        <v>145</v>
      </c>
      <c r="F74" s="6">
        <f ca="1">SUM(2022,-Tabla5[[#This Row],[mes]])</f>
        <v>2021</v>
      </c>
      <c r="G74" s="6" t="s">
        <v>30</v>
      </c>
      <c r="H74" s="6">
        <f t="shared" ca="1" si="18"/>
        <v>24</v>
      </c>
      <c r="I74" s="6">
        <f t="shared" ca="1" si="19"/>
        <v>1</v>
      </c>
      <c r="J74" s="6">
        <f t="shared" ca="1" si="20"/>
        <v>2004</v>
      </c>
      <c r="K74" s="6" t="s">
        <v>100</v>
      </c>
      <c r="L74" s="6" t="s">
        <v>145</v>
      </c>
      <c r="M74" s="6">
        <f t="shared" ca="1" si="21"/>
        <v>4</v>
      </c>
      <c r="N74" s="6">
        <f t="shared" ca="1" si="22"/>
        <v>2</v>
      </c>
      <c r="O74" s="6">
        <f t="shared" ca="1" si="23"/>
        <v>5</v>
      </c>
      <c r="P74" s="6">
        <f t="shared" ca="1" si="24"/>
        <v>57</v>
      </c>
      <c r="Q74" s="6">
        <f t="shared" ca="1" si="25"/>
        <v>26</v>
      </c>
      <c r="R74" s="15" t="s">
        <v>370</v>
      </c>
      <c r="S74" s="16">
        <f t="shared" ca="1" si="26"/>
        <v>2</v>
      </c>
    </row>
    <row r="75" spans="1:19" ht="16.5" x14ac:dyDescent="0.25">
      <c r="A75" s="14">
        <v>71</v>
      </c>
      <c r="B75" s="11" t="s">
        <v>320</v>
      </c>
      <c r="C75" s="6" t="s">
        <v>286</v>
      </c>
      <c r="D75" s="6" t="s">
        <v>101</v>
      </c>
      <c r="E75" s="6" t="s">
        <v>146</v>
      </c>
      <c r="F75" s="6">
        <f ca="1">SUM(2022,-Tabla5[[#This Row],[mes]])</f>
        <v>2020</v>
      </c>
      <c r="G75" s="6" t="s">
        <v>31</v>
      </c>
      <c r="H75" s="6">
        <f t="shared" ca="1" si="18"/>
        <v>13</v>
      </c>
      <c r="I75" s="6">
        <f t="shared" ca="1" si="19"/>
        <v>2</v>
      </c>
      <c r="J75" s="6">
        <f t="shared" ca="1" si="20"/>
        <v>2004</v>
      </c>
      <c r="K75" s="6" t="s">
        <v>101</v>
      </c>
      <c r="L75" s="6" t="s">
        <v>146</v>
      </c>
      <c r="M75" s="6">
        <f t="shared" ca="1" si="21"/>
        <v>4</v>
      </c>
      <c r="N75" s="6">
        <f t="shared" ca="1" si="22"/>
        <v>1</v>
      </c>
      <c r="O75" s="6">
        <f t="shared" ca="1" si="23"/>
        <v>5</v>
      </c>
      <c r="P75" s="6">
        <f t="shared" ca="1" si="24"/>
        <v>81</v>
      </c>
      <c r="Q75" s="6">
        <f t="shared" ca="1" si="25"/>
        <v>3</v>
      </c>
      <c r="R75" s="15" t="s">
        <v>371</v>
      </c>
      <c r="S75" s="16">
        <f t="shared" ca="1" si="26"/>
        <v>1</v>
      </c>
    </row>
    <row r="76" spans="1:19" ht="16.5" x14ac:dyDescent="0.25">
      <c r="A76" s="14">
        <v>72</v>
      </c>
      <c r="B76" s="11" t="s">
        <v>290</v>
      </c>
      <c r="C76" s="6" t="s">
        <v>291</v>
      </c>
      <c r="D76" s="6" t="s">
        <v>61</v>
      </c>
      <c r="E76" s="6" t="s">
        <v>147</v>
      </c>
      <c r="F76" s="6">
        <f ca="1">SUM(2022,-Tabla5[[#This Row],[mes]])</f>
        <v>2010</v>
      </c>
      <c r="G76" s="6" t="s">
        <v>30</v>
      </c>
      <c r="H76" s="6">
        <f t="shared" ca="1" si="18"/>
        <v>8</v>
      </c>
      <c r="I76" s="6">
        <f t="shared" ca="1" si="19"/>
        <v>12</v>
      </c>
      <c r="J76" s="6">
        <f t="shared" ca="1" si="20"/>
        <v>2004</v>
      </c>
      <c r="K76" s="6" t="s">
        <v>61</v>
      </c>
      <c r="L76" s="6" t="s">
        <v>147</v>
      </c>
      <c r="M76" s="6">
        <f t="shared" ca="1" si="21"/>
        <v>4</v>
      </c>
      <c r="N76" s="6">
        <f t="shared" ca="1" si="22"/>
        <v>1</v>
      </c>
      <c r="O76" s="6">
        <f t="shared" ca="1" si="23"/>
        <v>5</v>
      </c>
      <c r="P76" s="6">
        <f t="shared" ca="1" si="24"/>
        <v>33</v>
      </c>
      <c r="Q76" s="6">
        <f t="shared" ca="1" si="25"/>
        <v>47</v>
      </c>
      <c r="R76" s="15" t="s">
        <v>371</v>
      </c>
      <c r="S76" s="16">
        <f t="shared" ca="1" si="26"/>
        <v>4</v>
      </c>
    </row>
    <row r="77" spans="1:19" ht="16.5" x14ac:dyDescent="0.25">
      <c r="A77" s="14">
        <v>73</v>
      </c>
      <c r="B77" s="11" t="s">
        <v>338</v>
      </c>
      <c r="C77" s="6" t="s">
        <v>287</v>
      </c>
      <c r="D77" s="6" t="s">
        <v>102</v>
      </c>
      <c r="E77" s="6" t="s">
        <v>148</v>
      </c>
      <c r="F77" s="6">
        <f ca="1">SUM(2022,-Tabla5[[#This Row],[mes]])</f>
        <v>2019</v>
      </c>
      <c r="G77" s="6" t="s">
        <v>30</v>
      </c>
      <c r="H77" s="6">
        <f t="shared" ca="1" si="18"/>
        <v>14</v>
      </c>
      <c r="I77" s="6">
        <f t="shared" ca="1" si="19"/>
        <v>3</v>
      </c>
      <c r="J77" s="6">
        <f t="shared" ca="1" si="20"/>
        <v>2007</v>
      </c>
      <c r="K77" s="6" t="s">
        <v>102</v>
      </c>
      <c r="L77" s="6" t="s">
        <v>148</v>
      </c>
      <c r="M77" s="6">
        <f t="shared" ca="1" si="21"/>
        <v>3</v>
      </c>
      <c r="N77" s="6">
        <f t="shared" ca="1" si="22"/>
        <v>1</v>
      </c>
      <c r="O77" s="6">
        <f t="shared" ca="1" si="23"/>
        <v>3</v>
      </c>
      <c r="P77" s="6">
        <f t="shared" ca="1" si="24"/>
        <v>65</v>
      </c>
      <c r="Q77" s="6">
        <f t="shared" ca="1" si="25"/>
        <v>38</v>
      </c>
      <c r="R77" s="15" t="s">
        <v>371</v>
      </c>
      <c r="S77" s="16">
        <f t="shared" ca="1" si="26"/>
        <v>4</v>
      </c>
    </row>
    <row r="78" spans="1:19" ht="16.5" x14ac:dyDescent="0.25">
      <c r="A78" s="14">
        <v>74</v>
      </c>
      <c r="B78" s="11" t="s">
        <v>337</v>
      </c>
      <c r="C78" s="6" t="s">
        <v>251</v>
      </c>
      <c r="D78" s="6" t="s">
        <v>103</v>
      </c>
      <c r="E78" s="6" t="s">
        <v>149</v>
      </c>
      <c r="F78" s="6">
        <f ca="1">SUM(2022,-Tabla5[[#This Row],[mes]])</f>
        <v>2012</v>
      </c>
      <c r="G78" s="6" t="s">
        <v>31</v>
      </c>
      <c r="H78" s="6">
        <f t="shared" ca="1" si="18"/>
        <v>6</v>
      </c>
      <c r="I78" s="6">
        <f t="shared" ca="1" si="19"/>
        <v>10</v>
      </c>
      <c r="J78" s="6">
        <f t="shared" ca="1" si="20"/>
        <v>2006</v>
      </c>
      <c r="K78" s="6" t="s">
        <v>103</v>
      </c>
      <c r="L78" s="6" t="s">
        <v>149</v>
      </c>
      <c r="M78" s="6">
        <f t="shared" ca="1" si="21"/>
        <v>2</v>
      </c>
      <c r="N78" s="6">
        <f t="shared" ca="1" si="22"/>
        <v>2</v>
      </c>
      <c r="O78" s="6">
        <f t="shared" ca="1" si="23"/>
        <v>2</v>
      </c>
      <c r="P78" s="6">
        <f t="shared" ca="1" si="24"/>
        <v>25</v>
      </c>
      <c r="Q78" s="6">
        <f t="shared" ca="1" si="25"/>
        <v>9</v>
      </c>
      <c r="R78" s="15" t="s">
        <v>374</v>
      </c>
      <c r="S78" s="16">
        <f t="shared" ca="1" si="26"/>
        <v>3</v>
      </c>
    </row>
    <row r="79" spans="1:19" ht="16.5" x14ac:dyDescent="0.25">
      <c r="A79" s="14">
        <v>75</v>
      </c>
      <c r="B79" s="11" t="s">
        <v>336</v>
      </c>
      <c r="C79" s="6" t="s">
        <v>288</v>
      </c>
      <c r="D79" s="6" t="s">
        <v>104</v>
      </c>
      <c r="E79" s="6" t="s">
        <v>150</v>
      </c>
      <c r="F79" s="6">
        <f ca="1">SUM(2022,-Tabla5[[#This Row],[mes]])</f>
        <v>2010</v>
      </c>
      <c r="G79" s="6" t="s">
        <v>30</v>
      </c>
      <c r="H79" s="6">
        <f t="shared" ca="1" si="18"/>
        <v>26</v>
      </c>
      <c r="I79" s="6">
        <f t="shared" ca="1" si="19"/>
        <v>12</v>
      </c>
      <c r="J79" s="6">
        <f t="shared" ca="1" si="20"/>
        <v>2010</v>
      </c>
      <c r="K79" s="6" t="s">
        <v>104</v>
      </c>
      <c r="L79" s="6" t="s">
        <v>150</v>
      </c>
      <c r="M79" s="6">
        <f t="shared" ca="1" si="21"/>
        <v>3</v>
      </c>
      <c r="N79" s="6">
        <f t="shared" ca="1" si="22"/>
        <v>5</v>
      </c>
      <c r="O79" s="6">
        <f t="shared" ca="1" si="23"/>
        <v>4</v>
      </c>
      <c r="P79" s="6">
        <f t="shared" ca="1" si="24"/>
        <v>28</v>
      </c>
      <c r="Q79" s="6">
        <f t="shared" ca="1" si="25"/>
        <v>25</v>
      </c>
      <c r="R79" s="15" t="s">
        <v>372</v>
      </c>
      <c r="S79" s="16">
        <f t="shared" ca="1" si="26"/>
        <v>4</v>
      </c>
    </row>
    <row r="80" spans="1:19" ht="16.5" x14ac:dyDescent="0.25">
      <c r="A80" s="14">
        <v>76</v>
      </c>
      <c r="B80" s="11" t="s">
        <v>335</v>
      </c>
      <c r="C80" s="6" t="s">
        <v>231</v>
      </c>
      <c r="D80" s="6" t="s">
        <v>105</v>
      </c>
      <c r="E80" s="6" t="s">
        <v>151</v>
      </c>
      <c r="F80" s="6">
        <f ca="1">SUM(2022,-Tabla5[[#This Row],[mes]])</f>
        <v>2014</v>
      </c>
      <c r="G80" s="6" t="s">
        <v>30</v>
      </c>
      <c r="H80" s="6">
        <f t="shared" ca="1" si="18"/>
        <v>19</v>
      </c>
      <c r="I80" s="6">
        <f t="shared" ca="1" si="19"/>
        <v>8</v>
      </c>
      <c r="J80" s="6">
        <f t="shared" ca="1" si="20"/>
        <v>2006</v>
      </c>
      <c r="K80" s="6" t="s">
        <v>105</v>
      </c>
      <c r="L80" s="6" t="s">
        <v>151</v>
      </c>
      <c r="M80" s="6">
        <f t="shared" ca="1" si="21"/>
        <v>1</v>
      </c>
      <c r="N80" s="6">
        <f t="shared" ca="1" si="22"/>
        <v>3</v>
      </c>
      <c r="O80" s="6">
        <f t="shared" ca="1" si="23"/>
        <v>4</v>
      </c>
      <c r="P80" s="6">
        <f t="shared" ca="1" si="24"/>
        <v>85</v>
      </c>
      <c r="Q80" s="6">
        <f t="shared" ca="1" si="25"/>
        <v>48</v>
      </c>
      <c r="R80" s="15" t="s">
        <v>374</v>
      </c>
      <c r="S80" s="16">
        <f t="shared" ca="1" si="26"/>
        <v>5</v>
      </c>
    </row>
    <row r="81" spans="1:19" ht="16.5" x14ac:dyDescent="0.25">
      <c r="A81" s="14">
        <v>77</v>
      </c>
      <c r="B81" s="11" t="s">
        <v>334</v>
      </c>
      <c r="C81" s="6" t="s">
        <v>289</v>
      </c>
      <c r="D81" s="6" t="s">
        <v>106</v>
      </c>
      <c r="E81" s="6" t="s">
        <v>50</v>
      </c>
      <c r="F81" s="6">
        <f ca="1">SUM(2022,-Tabla5[[#This Row],[mes]])</f>
        <v>2014</v>
      </c>
      <c r="G81" s="6" t="s">
        <v>31</v>
      </c>
      <c r="H81" s="6">
        <f t="shared" ca="1" si="18"/>
        <v>7</v>
      </c>
      <c r="I81" s="6">
        <f t="shared" ca="1" si="19"/>
        <v>8</v>
      </c>
      <c r="J81" s="6">
        <f t="shared" ca="1" si="20"/>
        <v>2008</v>
      </c>
      <c r="K81" s="6" t="s">
        <v>106</v>
      </c>
      <c r="L81" s="6" t="s">
        <v>50</v>
      </c>
      <c r="M81" s="6">
        <f t="shared" ca="1" si="21"/>
        <v>3</v>
      </c>
      <c r="N81" s="6">
        <f t="shared" ca="1" si="22"/>
        <v>3</v>
      </c>
      <c r="O81" s="6">
        <f t="shared" ca="1" si="23"/>
        <v>1</v>
      </c>
      <c r="P81" s="6">
        <f t="shared" ca="1" si="24"/>
        <v>75</v>
      </c>
      <c r="Q81" s="6">
        <f t="shared" ca="1" si="25"/>
        <v>34</v>
      </c>
      <c r="R81" s="15" t="s">
        <v>373</v>
      </c>
      <c r="S81" s="16">
        <f t="shared" ca="1" si="26"/>
        <v>1</v>
      </c>
    </row>
    <row r="82" spans="1:19" ht="16.5" x14ac:dyDescent="0.25">
      <c r="A82" s="14">
        <v>78</v>
      </c>
      <c r="B82" s="11" t="s">
        <v>333</v>
      </c>
      <c r="C82" s="6" t="s">
        <v>286</v>
      </c>
      <c r="D82" s="6" t="s">
        <v>107</v>
      </c>
      <c r="E82" s="6" t="s">
        <v>152</v>
      </c>
      <c r="F82" s="6">
        <f ca="1">SUM(2022,-Tabla5[[#This Row],[mes]])</f>
        <v>2021</v>
      </c>
      <c r="G82" s="6" t="s">
        <v>30</v>
      </c>
      <c r="H82" s="6">
        <f t="shared" ca="1" si="18"/>
        <v>9</v>
      </c>
      <c r="I82" s="6">
        <f t="shared" ca="1" si="19"/>
        <v>1</v>
      </c>
      <c r="J82" s="6">
        <f t="shared" ca="1" si="20"/>
        <v>2007</v>
      </c>
      <c r="K82" s="6" t="s">
        <v>107</v>
      </c>
      <c r="L82" s="6" t="s">
        <v>152</v>
      </c>
      <c r="M82" s="6">
        <f t="shared" ca="1" si="21"/>
        <v>3</v>
      </c>
      <c r="N82" s="6">
        <f t="shared" ca="1" si="22"/>
        <v>1</v>
      </c>
      <c r="O82" s="6">
        <f t="shared" ca="1" si="23"/>
        <v>5</v>
      </c>
      <c r="P82" s="6">
        <f t="shared" ca="1" si="24"/>
        <v>97</v>
      </c>
      <c r="Q82" s="6">
        <f t="shared" ca="1" si="25"/>
        <v>91</v>
      </c>
      <c r="R82" s="15" t="s">
        <v>373</v>
      </c>
      <c r="S82" s="16">
        <f t="shared" ca="1" si="26"/>
        <v>5</v>
      </c>
    </row>
    <row r="83" spans="1:19" ht="16.5" x14ac:dyDescent="0.25">
      <c r="A83" s="14">
        <v>79</v>
      </c>
      <c r="B83" s="11" t="s">
        <v>332</v>
      </c>
      <c r="C83" s="6" t="s">
        <v>292</v>
      </c>
      <c r="D83" s="6" t="s">
        <v>108</v>
      </c>
      <c r="E83" s="6" t="s">
        <v>114</v>
      </c>
      <c r="F83" s="6">
        <f ca="1">SUM(2022,-Tabla5[[#This Row],[mes]])</f>
        <v>2020</v>
      </c>
      <c r="G83" s="6" t="s">
        <v>30</v>
      </c>
      <c r="H83" s="6">
        <f t="shared" ca="1" si="18"/>
        <v>10</v>
      </c>
      <c r="I83" s="6">
        <f t="shared" ca="1" si="19"/>
        <v>2</v>
      </c>
      <c r="J83" s="6">
        <f t="shared" ca="1" si="20"/>
        <v>2006</v>
      </c>
      <c r="K83" s="6" t="s">
        <v>108</v>
      </c>
      <c r="L83" s="6" t="s">
        <v>114</v>
      </c>
      <c r="M83" s="6">
        <f t="shared" ca="1" si="21"/>
        <v>4</v>
      </c>
      <c r="N83" s="6">
        <f t="shared" ca="1" si="22"/>
        <v>4</v>
      </c>
      <c r="O83" s="6">
        <f t="shared" ca="1" si="23"/>
        <v>1</v>
      </c>
      <c r="P83" s="6">
        <f t="shared" ca="1" si="24"/>
        <v>10</v>
      </c>
      <c r="Q83" s="6">
        <f t="shared" ca="1" si="25"/>
        <v>21</v>
      </c>
      <c r="R83" s="15" t="s">
        <v>373</v>
      </c>
      <c r="S83" s="16">
        <f t="shared" ca="1" si="26"/>
        <v>4</v>
      </c>
    </row>
    <row r="84" spans="1:19" ht="16.5" x14ac:dyDescent="0.25">
      <c r="A84" s="14">
        <v>80</v>
      </c>
      <c r="B84" s="11" t="s">
        <v>331</v>
      </c>
      <c r="C84" s="6" t="s">
        <v>293</v>
      </c>
      <c r="D84" s="6" t="s">
        <v>109</v>
      </c>
      <c r="E84" s="6" t="s">
        <v>81</v>
      </c>
      <c r="F84" s="6">
        <f ca="1">SUM(2022,-Tabla5[[#This Row],[mes]])</f>
        <v>2015</v>
      </c>
      <c r="G84" s="6" t="s">
        <v>31</v>
      </c>
      <c r="H84" s="6">
        <f t="shared" ca="1" si="18"/>
        <v>15</v>
      </c>
      <c r="I84" s="6">
        <f t="shared" ca="1" si="19"/>
        <v>7</v>
      </c>
      <c r="J84" s="6">
        <f t="shared" ca="1" si="20"/>
        <v>2007</v>
      </c>
      <c r="K84" s="6" t="s">
        <v>109</v>
      </c>
      <c r="L84" s="6" t="s">
        <v>81</v>
      </c>
      <c r="M84" s="6">
        <f t="shared" ca="1" si="21"/>
        <v>3</v>
      </c>
      <c r="N84" s="6">
        <f t="shared" ca="1" si="22"/>
        <v>5</v>
      </c>
      <c r="O84" s="6">
        <f t="shared" ca="1" si="23"/>
        <v>2</v>
      </c>
      <c r="P84" s="6">
        <f t="shared" ca="1" si="24"/>
        <v>42</v>
      </c>
      <c r="Q84" s="6">
        <f t="shared" ca="1" si="25"/>
        <v>71</v>
      </c>
      <c r="R84" s="15" t="s">
        <v>374</v>
      </c>
      <c r="S84" s="16">
        <f t="shared" ca="1" si="26"/>
        <v>1</v>
      </c>
    </row>
    <row r="85" spans="1:19" ht="16.5" x14ac:dyDescent="0.25">
      <c r="A85" s="14">
        <v>81</v>
      </c>
      <c r="B85" s="11" t="s">
        <v>330</v>
      </c>
      <c r="C85" s="6" t="s">
        <v>294</v>
      </c>
      <c r="D85" s="6" t="s">
        <v>110</v>
      </c>
      <c r="E85" s="6" t="s">
        <v>153</v>
      </c>
      <c r="F85" s="6">
        <f ca="1">SUM(2022,-Tabla5[[#This Row],[mes]])</f>
        <v>2010</v>
      </c>
      <c r="G85" s="6" t="s">
        <v>31</v>
      </c>
      <c r="H85" s="6">
        <f t="shared" ca="1" si="18"/>
        <v>27</v>
      </c>
      <c r="I85" s="6">
        <f t="shared" ca="1" si="19"/>
        <v>12</v>
      </c>
      <c r="J85" s="6">
        <f t="shared" ca="1" si="20"/>
        <v>2009</v>
      </c>
      <c r="K85" s="6" t="s">
        <v>110</v>
      </c>
      <c r="L85" s="6" t="s">
        <v>153</v>
      </c>
      <c r="M85" s="6">
        <f t="shared" ca="1" si="21"/>
        <v>3</v>
      </c>
      <c r="N85" s="6">
        <f t="shared" ca="1" si="22"/>
        <v>5</v>
      </c>
      <c r="O85" s="6">
        <f t="shared" ca="1" si="23"/>
        <v>2</v>
      </c>
      <c r="P85" s="6">
        <f t="shared" ca="1" si="24"/>
        <v>2</v>
      </c>
      <c r="Q85" s="6">
        <f t="shared" ca="1" si="25"/>
        <v>58</v>
      </c>
      <c r="R85" s="15" t="s">
        <v>374</v>
      </c>
      <c r="S85" s="16">
        <f t="shared" ca="1" si="26"/>
        <v>5</v>
      </c>
    </row>
    <row r="86" spans="1:19" ht="16.5" x14ac:dyDescent="0.25">
      <c r="A86" s="14">
        <v>82</v>
      </c>
      <c r="B86" s="11" t="s">
        <v>329</v>
      </c>
      <c r="C86" s="6" t="s">
        <v>295</v>
      </c>
      <c r="D86" s="6" t="s">
        <v>111</v>
      </c>
      <c r="E86" s="6" t="s">
        <v>64</v>
      </c>
      <c r="F86" s="6">
        <f ca="1">SUM(2022,-Tabla5[[#This Row],[mes]])</f>
        <v>2010</v>
      </c>
      <c r="G86" s="6" t="s">
        <v>30</v>
      </c>
      <c r="H86" s="6">
        <f t="shared" ca="1" si="18"/>
        <v>11</v>
      </c>
      <c r="I86" s="6">
        <f t="shared" ca="1" si="19"/>
        <v>12</v>
      </c>
      <c r="J86" s="6">
        <f t="shared" ca="1" si="20"/>
        <v>2003</v>
      </c>
      <c r="K86" s="6" t="s">
        <v>111</v>
      </c>
      <c r="L86" s="6" t="s">
        <v>64</v>
      </c>
      <c r="M86" s="6">
        <f t="shared" ca="1" si="21"/>
        <v>5</v>
      </c>
      <c r="N86" s="6">
        <f t="shared" ca="1" si="22"/>
        <v>3</v>
      </c>
      <c r="O86" s="6">
        <f t="shared" ca="1" si="23"/>
        <v>2</v>
      </c>
      <c r="P86" s="6">
        <f t="shared" ca="1" si="24"/>
        <v>7</v>
      </c>
      <c r="Q86" s="6">
        <f t="shared" ca="1" si="25"/>
        <v>82</v>
      </c>
      <c r="R86" s="15" t="s">
        <v>373</v>
      </c>
      <c r="S86" s="16">
        <f t="shared" ca="1" si="26"/>
        <v>1</v>
      </c>
    </row>
    <row r="87" spans="1:19" ht="16.5" x14ac:dyDescent="0.25">
      <c r="A87" s="14">
        <v>83</v>
      </c>
      <c r="B87" s="11" t="s">
        <v>328</v>
      </c>
      <c r="C87" s="6" t="s">
        <v>296</v>
      </c>
      <c r="D87" s="6" t="s">
        <v>112</v>
      </c>
      <c r="E87" s="6" t="s">
        <v>154</v>
      </c>
      <c r="F87" s="6">
        <f ca="1">SUM(2022,-Tabla5[[#This Row],[mes]])</f>
        <v>2014</v>
      </c>
      <c r="G87" s="6" t="s">
        <v>31</v>
      </c>
      <c r="H87" s="6">
        <f t="shared" ca="1" si="18"/>
        <v>26</v>
      </c>
      <c r="I87" s="6">
        <f t="shared" ca="1" si="19"/>
        <v>8</v>
      </c>
      <c r="J87" s="6">
        <f t="shared" ca="1" si="20"/>
        <v>2008</v>
      </c>
      <c r="K87" s="6" t="s">
        <v>112</v>
      </c>
      <c r="L87" s="6" t="s">
        <v>154</v>
      </c>
      <c r="M87" s="6">
        <f t="shared" ca="1" si="21"/>
        <v>5</v>
      </c>
      <c r="N87" s="6">
        <f t="shared" ca="1" si="22"/>
        <v>3</v>
      </c>
      <c r="O87" s="6">
        <f t="shared" ca="1" si="23"/>
        <v>5</v>
      </c>
      <c r="P87" s="6">
        <f t="shared" ca="1" si="24"/>
        <v>52</v>
      </c>
      <c r="Q87" s="6">
        <f t="shared" ca="1" si="25"/>
        <v>50</v>
      </c>
      <c r="R87" s="15" t="s">
        <v>370</v>
      </c>
      <c r="S87" s="16">
        <f t="shared" ca="1" si="26"/>
        <v>4</v>
      </c>
    </row>
    <row r="88" spans="1:19" ht="16.5" x14ac:dyDescent="0.25">
      <c r="A88" s="14">
        <v>84</v>
      </c>
      <c r="B88" s="11" t="s">
        <v>327</v>
      </c>
      <c r="C88" s="6" t="s">
        <v>297</v>
      </c>
      <c r="D88" s="6" t="s">
        <v>113</v>
      </c>
      <c r="E88" s="6" t="s">
        <v>155</v>
      </c>
      <c r="F88" s="6">
        <f ca="1">SUM(2022,-Tabla5[[#This Row],[mes]])</f>
        <v>2019</v>
      </c>
      <c r="G88" s="6" t="s">
        <v>30</v>
      </c>
      <c r="H88" s="6">
        <f t="shared" ca="1" si="18"/>
        <v>26</v>
      </c>
      <c r="I88" s="6">
        <f t="shared" ca="1" si="19"/>
        <v>3</v>
      </c>
      <c r="J88" s="6">
        <f t="shared" ca="1" si="20"/>
        <v>2002</v>
      </c>
      <c r="K88" s="6" t="s">
        <v>113</v>
      </c>
      <c r="L88" s="6" t="s">
        <v>155</v>
      </c>
      <c r="M88" s="6">
        <f t="shared" ca="1" si="21"/>
        <v>5</v>
      </c>
      <c r="N88" s="6">
        <f t="shared" ca="1" si="22"/>
        <v>5</v>
      </c>
      <c r="O88" s="6">
        <f t="shared" ca="1" si="23"/>
        <v>1</v>
      </c>
      <c r="P88" s="6">
        <f t="shared" ca="1" si="24"/>
        <v>91</v>
      </c>
      <c r="Q88" s="6">
        <f t="shared" ca="1" si="25"/>
        <v>81</v>
      </c>
      <c r="R88" s="15" t="s">
        <v>371</v>
      </c>
      <c r="S88" s="16">
        <f t="shared" ca="1" si="26"/>
        <v>5</v>
      </c>
    </row>
    <row r="89" spans="1:19" ht="16.5" x14ac:dyDescent="0.25">
      <c r="A89" s="14">
        <v>85</v>
      </c>
      <c r="B89" s="11" t="s">
        <v>326</v>
      </c>
      <c r="C89" s="6" t="s">
        <v>298</v>
      </c>
      <c r="D89" s="6" t="s">
        <v>103</v>
      </c>
      <c r="E89" s="6" t="s">
        <v>156</v>
      </c>
      <c r="F89" s="6">
        <f ca="1">SUM(2022,-Tabla5[[#This Row],[mes]])</f>
        <v>2016</v>
      </c>
      <c r="G89" s="6" t="s">
        <v>31</v>
      </c>
      <c r="H89" s="6">
        <f t="shared" ca="1" si="18"/>
        <v>12</v>
      </c>
      <c r="I89" s="6">
        <f t="shared" ca="1" si="19"/>
        <v>6</v>
      </c>
      <c r="J89" s="6">
        <f t="shared" ca="1" si="20"/>
        <v>2007</v>
      </c>
      <c r="K89" s="6" t="s">
        <v>103</v>
      </c>
      <c r="L89" s="6" t="s">
        <v>156</v>
      </c>
      <c r="M89" s="6">
        <f t="shared" ca="1" si="21"/>
        <v>2</v>
      </c>
      <c r="N89" s="6">
        <f t="shared" ca="1" si="22"/>
        <v>4</v>
      </c>
      <c r="O89" s="6">
        <f t="shared" ca="1" si="23"/>
        <v>2</v>
      </c>
      <c r="P89" s="6">
        <f t="shared" ca="1" si="24"/>
        <v>19</v>
      </c>
      <c r="Q89" s="6">
        <f t="shared" ca="1" si="25"/>
        <v>2</v>
      </c>
      <c r="R89" s="15" t="s">
        <v>371</v>
      </c>
      <c r="S89" s="16">
        <f t="shared" ca="1" si="26"/>
        <v>5</v>
      </c>
    </row>
    <row r="90" spans="1:19" ht="16.5" x14ac:dyDescent="0.25">
      <c r="A90" s="14">
        <v>86</v>
      </c>
      <c r="B90" s="11" t="s">
        <v>325</v>
      </c>
      <c r="C90" s="6" t="s">
        <v>255</v>
      </c>
      <c r="D90" s="6" t="s">
        <v>114</v>
      </c>
      <c r="E90" s="6" t="s">
        <v>157</v>
      </c>
      <c r="F90" s="6">
        <f ca="1">SUM(2022,-Tabla5[[#This Row],[mes]])</f>
        <v>2013</v>
      </c>
      <c r="G90" s="6" t="s">
        <v>30</v>
      </c>
      <c r="H90" s="6">
        <f t="shared" ca="1" si="18"/>
        <v>12</v>
      </c>
      <c r="I90" s="6">
        <f t="shared" ca="1" si="19"/>
        <v>9</v>
      </c>
      <c r="J90" s="6">
        <f t="shared" ca="1" si="20"/>
        <v>2003</v>
      </c>
      <c r="K90" s="6" t="s">
        <v>114</v>
      </c>
      <c r="L90" s="6" t="s">
        <v>157</v>
      </c>
      <c r="M90" s="6">
        <f t="shared" ca="1" si="21"/>
        <v>4</v>
      </c>
      <c r="N90" s="6">
        <f t="shared" ca="1" si="22"/>
        <v>1</v>
      </c>
      <c r="O90" s="6">
        <f t="shared" ca="1" si="23"/>
        <v>5</v>
      </c>
      <c r="P90" s="6">
        <f t="shared" ca="1" si="24"/>
        <v>90</v>
      </c>
      <c r="Q90" s="6">
        <f t="shared" ca="1" si="25"/>
        <v>57</v>
      </c>
      <c r="R90" s="15" t="s">
        <v>373</v>
      </c>
      <c r="S90" s="16">
        <f t="shared" ca="1" si="26"/>
        <v>5</v>
      </c>
    </row>
    <row r="91" spans="1:19" ht="16.5" x14ac:dyDescent="0.25">
      <c r="A91" s="14">
        <v>87</v>
      </c>
      <c r="B91" s="11" t="s">
        <v>324</v>
      </c>
      <c r="C91" s="6" t="s">
        <v>299</v>
      </c>
      <c r="D91" s="6" t="s">
        <v>115</v>
      </c>
      <c r="E91" s="6" t="s">
        <v>158</v>
      </c>
      <c r="F91" s="6">
        <f ca="1">SUM(2022,-Tabla5[[#This Row],[mes]])</f>
        <v>2021</v>
      </c>
      <c r="G91" s="6" t="s">
        <v>31</v>
      </c>
      <c r="H91" s="6">
        <f t="shared" ca="1" si="18"/>
        <v>27</v>
      </c>
      <c r="I91" s="6">
        <f t="shared" ca="1" si="19"/>
        <v>1</v>
      </c>
      <c r="J91" s="6">
        <f t="shared" ca="1" si="20"/>
        <v>2007</v>
      </c>
      <c r="K91" s="6" t="s">
        <v>115</v>
      </c>
      <c r="L91" s="6" t="s">
        <v>158</v>
      </c>
      <c r="M91" s="6">
        <f t="shared" ca="1" si="21"/>
        <v>2</v>
      </c>
      <c r="N91" s="6">
        <f t="shared" ca="1" si="22"/>
        <v>3</v>
      </c>
      <c r="O91" s="6">
        <f t="shared" ca="1" si="23"/>
        <v>1</v>
      </c>
      <c r="P91" s="6">
        <f t="shared" ca="1" si="24"/>
        <v>7</v>
      </c>
      <c r="Q91" s="6">
        <f t="shared" ca="1" si="25"/>
        <v>35</v>
      </c>
      <c r="R91" s="15" t="s">
        <v>374</v>
      </c>
      <c r="S91" s="16">
        <f t="shared" ca="1" si="26"/>
        <v>5</v>
      </c>
    </row>
    <row r="92" spans="1:19" ht="16.5" x14ac:dyDescent="0.25">
      <c r="A92" s="14">
        <v>88</v>
      </c>
      <c r="B92" s="11" t="s">
        <v>323</v>
      </c>
      <c r="C92" s="6" t="s">
        <v>300</v>
      </c>
      <c r="D92" s="6" t="s">
        <v>116</v>
      </c>
      <c r="E92" s="6" t="s">
        <v>159</v>
      </c>
      <c r="F92" s="6">
        <f ca="1">SUM(2022,-Tabla5[[#This Row],[mes]])</f>
        <v>2017</v>
      </c>
      <c r="G92" s="6" t="s">
        <v>31</v>
      </c>
      <c r="H92" s="6">
        <f t="shared" ca="1" si="18"/>
        <v>1</v>
      </c>
      <c r="I92" s="6">
        <f t="shared" ca="1" si="19"/>
        <v>5</v>
      </c>
      <c r="J92" s="6">
        <f t="shared" ca="1" si="20"/>
        <v>2006</v>
      </c>
      <c r="K92" s="6" t="s">
        <v>116</v>
      </c>
      <c r="L92" s="6" t="s">
        <v>159</v>
      </c>
      <c r="M92" s="6">
        <f t="shared" ca="1" si="21"/>
        <v>5</v>
      </c>
      <c r="N92" s="6">
        <f t="shared" ca="1" si="22"/>
        <v>2</v>
      </c>
      <c r="O92" s="6">
        <f t="shared" ca="1" si="23"/>
        <v>5</v>
      </c>
      <c r="P92" s="6">
        <f t="shared" ca="1" si="24"/>
        <v>95</v>
      </c>
      <c r="Q92" s="6">
        <f t="shared" ca="1" si="25"/>
        <v>16</v>
      </c>
      <c r="R92" s="15" t="s">
        <v>373</v>
      </c>
      <c r="S92" s="16">
        <f t="shared" ca="1" si="26"/>
        <v>4</v>
      </c>
    </row>
    <row r="93" spans="1:19" ht="16.5" x14ac:dyDescent="0.25">
      <c r="A93" s="14">
        <v>89</v>
      </c>
      <c r="B93" s="11" t="s">
        <v>322</v>
      </c>
      <c r="C93" s="6" t="s">
        <v>301</v>
      </c>
      <c r="D93" s="6" t="s">
        <v>117</v>
      </c>
      <c r="E93" s="6" t="s">
        <v>160</v>
      </c>
      <c r="F93" s="6">
        <f ca="1">SUM(2022,-Tabla5[[#This Row],[mes]])</f>
        <v>2019</v>
      </c>
      <c r="G93" s="6" t="s">
        <v>30</v>
      </c>
      <c r="H93" s="6">
        <f t="shared" ca="1" si="18"/>
        <v>17</v>
      </c>
      <c r="I93" s="6">
        <f t="shared" ca="1" si="19"/>
        <v>3</v>
      </c>
      <c r="J93" s="6">
        <f t="shared" ca="1" si="20"/>
        <v>2009</v>
      </c>
      <c r="K93" s="6" t="s">
        <v>117</v>
      </c>
      <c r="L93" s="6" t="s">
        <v>160</v>
      </c>
      <c r="M93" s="6">
        <f t="shared" ca="1" si="21"/>
        <v>5</v>
      </c>
      <c r="N93" s="6">
        <f t="shared" ca="1" si="22"/>
        <v>5</v>
      </c>
      <c r="O93" s="6">
        <f t="shared" ca="1" si="23"/>
        <v>1</v>
      </c>
      <c r="P93" s="6">
        <f t="shared" ca="1" si="24"/>
        <v>47</v>
      </c>
      <c r="Q93" s="6">
        <f t="shared" ca="1" si="25"/>
        <v>42</v>
      </c>
      <c r="R93" s="15" t="s">
        <v>372</v>
      </c>
      <c r="S93" s="16">
        <f t="shared" ca="1" si="26"/>
        <v>3</v>
      </c>
    </row>
    <row r="94" spans="1:19" ht="16.5" x14ac:dyDescent="0.25">
      <c r="A94" s="14">
        <v>90</v>
      </c>
      <c r="B94" s="11" t="s">
        <v>321</v>
      </c>
      <c r="C94" s="6" t="s">
        <v>302</v>
      </c>
      <c r="D94" s="6" t="s">
        <v>118</v>
      </c>
      <c r="E94" s="6" t="s">
        <v>161</v>
      </c>
      <c r="F94" s="6">
        <f ca="1">SUM(2022,-Tabla5[[#This Row],[mes]])</f>
        <v>2011</v>
      </c>
      <c r="G94" s="6" t="s">
        <v>31</v>
      </c>
      <c r="H94" s="6">
        <f t="shared" ca="1" si="18"/>
        <v>27</v>
      </c>
      <c r="I94" s="6">
        <f t="shared" ca="1" si="19"/>
        <v>11</v>
      </c>
      <c r="J94" s="6">
        <f t="shared" ca="1" si="20"/>
        <v>2010</v>
      </c>
      <c r="K94" s="6" t="s">
        <v>118</v>
      </c>
      <c r="L94" s="6" t="s">
        <v>161</v>
      </c>
      <c r="M94" s="6">
        <f t="shared" ca="1" si="21"/>
        <v>4</v>
      </c>
      <c r="N94" s="6">
        <f t="shared" ca="1" si="22"/>
        <v>3</v>
      </c>
      <c r="O94" s="6">
        <f t="shared" ca="1" si="23"/>
        <v>2</v>
      </c>
      <c r="P94" s="6">
        <f t="shared" ca="1" si="24"/>
        <v>19</v>
      </c>
      <c r="Q94" s="6">
        <f t="shared" ca="1" si="25"/>
        <v>24</v>
      </c>
      <c r="R94" s="15" t="s">
        <v>370</v>
      </c>
      <c r="S94" s="16">
        <f t="shared" ca="1" si="26"/>
        <v>4</v>
      </c>
    </row>
    <row r="95" spans="1:19" ht="16.5" x14ac:dyDescent="0.25">
      <c r="A95" s="14">
        <v>91</v>
      </c>
      <c r="B95" s="11" t="s">
        <v>320</v>
      </c>
      <c r="C95" s="6" t="s">
        <v>303</v>
      </c>
      <c r="D95" s="6" t="s">
        <v>119</v>
      </c>
      <c r="E95" s="6" t="s">
        <v>162</v>
      </c>
      <c r="F95" s="6">
        <f ca="1">SUM(2022,-Tabla5[[#This Row],[mes]])</f>
        <v>2021</v>
      </c>
      <c r="G95" s="6" t="s">
        <v>31</v>
      </c>
      <c r="H95" s="6">
        <f t="shared" ca="1" si="18"/>
        <v>16</v>
      </c>
      <c r="I95" s="6">
        <f t="shared" ca="1" si="19"/>
        <v>1</v>
      </c>
      <c r="J95" s="6">
        <f t="shared" ca="1" si="20"/>
        <v>2008</v>
      </c>
      <c r="K95" s="6" t="s">
        <v>119</v>
      </c>
      <c r="L95" s="6" t="s">
        <v>162</v>
      </c>
      <c r="M95" s="6">
        <f t="shared" ca="1" si="21"/>
        <v>4</v>
      </c>
      <c r="N95" s="6">
        <f t="shared" ca="1" si="22"/>
        <v>1</v>
      </c>
      <c r="O95" s="6">
        <f t="shared" ca="1" si="23"/>
        <v>3</v>
      </c>
      <c r="P95" s="6">
        <f t="shared" ca="1" si="24"/>
        <v>76</v>
      </c>
      <c r="Q95" s="6">
        <f t="shared" ca="1" si="25"/>
        <v>49</v>
      </c>
      <c r="R95" s="15" t="s">
        <v>373</v>
      </c>
      <c r="S95" s="16">
        <f t="shared" ca="1" si="26"/>
        <v>3</v>
      </c>
    </row>
    <row r="96" spans="1:19" ht="16.5" x14ac:dyDescent="0.25">
      <c r="A96" s="14">
        <v>92</v>
      </c>
      <c r="B96" s="11" t="s">
        <v>319</v>
      </c>
      <c r="C96" s="6" t="s">
        <v>304</v>
      </c>
      <c r="D96" s="6" t="s">
        <v>120</v>
      </c>
      <c r="E96" s="6" t="s">
        <v>163</v>
      </c>
      <c r="F96" s="6">
        <f ca="1">SUM(2022,-Tabla5[[#This Row],[mes]])</f>
        <v>2018</v>
      </c>
      <c r="G96" s="6" t="s">
        <v>31</v>
      </c>
      <c r="H96" s="6">
        <f t="shared" ca="1" si="18"/>
        <v>7</v>
      </c>
      <c r="I96" s="6">
        <f t="shared" ca="1" si="19"/>
        <v>4</v>
      </c>
      <c r="J96" s="6">
        <f t="shared" ca="1" si="20"/>
        <v>2010</v>
      </c>
      <c r="K96" s="6" t="s">
        <v>120</v>
      </c>
      <c r="L96" s="6" t="s">
        <v>163</v>
      </c>
      <c r="M96" s="6">
        <f t="shared" ca="1" si="21"/>
        <v>4</v>
      </c>
      <c r="N96" s="6">
        <f t="shared" ca="1" si="22"/>
        <v>3</v>
      </c>
      <c r="O96" s="6">
        <f t="shared" ca="1" si="23"/>
        <v>5</v>
      </c>
      <c r="P96" s="6">
        <f t="shared" ca="1" si="24"/>
        <v>58</v>
      </c>
      <c r="Q96" s="6">
        <f t="shared" ca="1" si="25"/>
        <v>28</v>
      </c>
      <c r="R96" s="15" t="s">
        <v>371</v>
      </c>
      <c r="S96" s="16">
        <f t="shared" ca="1" si="26"/>
        <v>2</v>
      </c>
    </row>
    <row r="97" spans="1:20" ht="16.5" x14ac:dyDescent="0.25">
      <c r="A97" s="14">
        <v>93</v>
      </c>
      <c r="B97" s="11" t="s">
        <v>318</v>
      </c>
      <c r="C97" s="6" t="s">
        <v>305</v>
      </c>
      <c r="D97" s="6" t="s">
        <v>121</v>
      </c>
      <c r="E97" s="6" t="s">
        <v>164</v>
      </c>
      <c r="F97" s="6">
        <f ca="1">SUM(2022,-Tabla5[[#This Row],[mes]])</f>
        <v>2018</v>
      </c>
      <c r="G97" s="6" t="s">
        <v>30</v>
      </c>
      <c r="H97" s="6">
        <f t="shared" ca="1" si="18"/>
        <v>20</v>
      </c>
      <c r="I97" s="6">
        <f t="shared" ca="1" si="19"/>
        <v>4</v>
      </c>
      <c r="J97" s="6">
        <f t="shared" ca="1" si="20"/>
        <v>2006</v>
      </c>
      <c r="K97" s="6" t="s">
        <v>121</v>
      </c>
      <c r="L97" s="6" t="s">
        <v>164</v>
      </c>
      <c r="M97" s="6">
        <f t="shared" ca="1" si="21"/>
        <v>4</v>
      </c>
      <c r="N97" s="6">
        <f t="shared" ca="1" si="22"/>
        <v>2</v>
      </c>
      <c r="O97" s="6">
        <f t="shared" ca="1" si="23"/>
        <v>2</v>
      </c>
      <c r="P97" s="6">
        <f t="shared" ca="1" si="24"/>
        <v>60</v>
      </c>
      <c r="Q97" s="6">
        <f t="shared" ca="1" si="25"/>
        <v>11</v>
      </c>
      <c r="R97" s="15" t="s">
        <v>371</v>
      </c>
      <c r="S97" s="16">
        <f t="shared" ca="1" si="26"/>
        <v>3</v>
      </c>
    </row>
    <row r="98" spans="1:20" ht="16.5" x14ac:dyDescent="0.25">
      <c r="A98" s="14">
        <v>94</v>
      </c>
      <c r="B98" s="11" t="s">
        <v>309</v>
      </c>
      <c r="C98" s="6" t="s">
        <v>310</v>
      </c>
      <c r="D98" s="6" t="s">
        <v>122</v>
      </c>
      <c r="E98" s="6" t="s">
        <v>165</v>
      </c>
      <c r="F98" s="6">
        <f ca="1">SUM(2022,-Tabla5[[#This Row],[mes]])</f>
        <v>2018</v>
      </c>
      <c r="G98" s="6" t="s">
        <v>30</v>
      </c>
      <c r="H98" s="6">
        <f t="shared" ca="1" si="18"/>
        <v>23</v>
      </c>
      <c r="I98" s="6">
        <f t="shared" ca="1" si="19"/>
        <v>4</v>
      </c>
      <c r="J98" s="6">
        <f t="shared" ca="1" si="20"/>
        <v>2007</v>
      </c>
      <c r="K98" s="6" t="s">
        <v>122</v>
      </c>
      <c r="L98" s="6" t="s">
        <v>165</v>
      </c>
      <c r="M98" s="6">
        <f t="shared" ca="1" si="21"/>
        <v>3</v>
      </c>
      <c r="N98" s="6">
        <f t="shared" ca="1" si="22"/>
        <v>5</v>
      </c>
      <c r="O98" s="6">
        <f t="shared" ca="1" si="23"/>
        <v>4</v>
      </c>
      <c r="P98" s="6">
        <f t="shared" ca="1" si="24"/>
        <v>33</v>
      </c>
      <c r="Q98" s="6">
        <f t="shared" ca="1" si="25"/>
        <v>50</v>
      </c>
      <c r="R98" s="15" t="s">
        <v>371</v>
      </c>
      <c r="S98" s="16">
        <f t="shared" ca="1" si="26"/>
        <v>5</v>
      </c>
    </row>
    <row r="99" spans="1:20" ht="16.5" x14ac:dyDescent="0.25">
      <c r="A99" s="14">
        <v>95</v>
      </c>
      <c r="B99" s="11" t="s">
        <v>317</v>
      </c>
      <c r="C99" s="6" t="s">
        <v>266</v>
      </c>
      <c r="D99" s="6" t="s">
        <v>123</v>
      </c>
      <c r="E99" s="6" t="s">
        <v>166</v>
      </c>
      <c r="F99" s="6">
        <f ca="1">SUM(2022,-Tabla5[[#This Row],[mes]])</f>
        <v>2018</v>
      </c>
      <c r="G99" s="6" t="s">
        <v>31</v>
      </c>
      <c r="H99" s="6">
        <f t="shared" ca="1" si="18"/>
        <v>21</v>
      </c>
      <c r="I99" s="6">
        <f t="shared" ca="1" si="19"/>
        <v>4</v>
      </c>
      <c r="J99" s="6">
        <f t="shared" ca="1" si="20"/>
        <v>2006</v>
      </c>
      <c r="K99" s="6" t="s">
        <v>123</v>
      </c>
      <c r="L99" s="6" t="s">
        <v>166</v>
      </c>
      <c r="M99" s="6">
        <f t="shared" ca="1" si="21"/>
        <v>5</v>
      </c>
      <c r="N99" s="6">
        <f t="shared" ca="1" si="22"/>
        <v>2</v>
      </c>
      <c r="O99" s="6">
        <f t="shared" ca="1" si="23"/>
        <v>5</v>
      </c>
      <c r="P99" s="6">
        <f t="shared" ca="1" si="24"/>
        <v>55</v>
      </c>
      <c r="Q99" s="6">
        <f t="shared" ca="1" si="25"/>
        <v>28</v>
      </c>
      <c r="R99" s="15" t="s">
        <v>373</v>
      </c>
      <c r="S99" s="16">
        <f t="shared" ca="1" si="26"/>
        <v>3</v>
      </c>
    </row>
    <row r="100" spans="1:20" ht="16.5" x14ac:dyDescent="0.25">
      <c r="A100" s="14">
        <v>96</v>
      </c>
      <c r="B100" s="11" t="s">
        <v>316</v>
      </c>
      <c r="C100" s="6" t="s">
        <v>231</v>
      </c>
      <c r="D100" s="6" t="s">
        <v>124</v>
      </c>
      <c r="E100" s="6" t="s">
        <v>167</v>
      </c>
      <c r="F100" s="6">
        <f ca="1">SUM(2022,-Tabla5[[#This Row],[mes]])</f>
        <v>2017</v>
      </c>
      <c r="G100" s="6" t="s">
        <v>31</v>
      </c>
      <c r="H100" s="6">
        <f t="shared" ca="1" si="18"/>
        <v>14</v>
      </c>
      <c r="I100" s="6">
        <f t="shared" ca="1" si="19"/>
        <v>5</v>
      </c>
      <c r="J100" s="6">
        <f t="shared" ca="1" si="20"/>
        <v>2006</v>
      </c>
      <c r="K100" s="6" t="s">
        <v>124</v>
      </c>
      <c r="L100" s="6" t="s">
        <v>167</v>
      </c>
      <c r="M100" s="6">
        <f t="shared" ca="1" si="21"/>
        <v>4</v>
      </c>
      <c r="N100" s="6">
        <f t="shared" ca="1" si="22"/>
        <v>2</v>
      </c>
      <c r="O100" s="6">
        <f t="shared" ca="1" si="23"/>
        <v>3</v>
      </c>
      <c r="P100" s="6">
        <f t="shared" ca="1" si="24"/>
        <v>37</v>
      </c>
      <c r="Q100" s="6">
        <f t="shared" ca="1" si="25"/>
        <v>48</v>
      </c>
      <c r="R100" s="15" t="s">
        <v>372</v>
      </c>
      <c r="S100" s="16">
        <f t="shared" ca="1" si="26"/>
        <v>4</v>
      </c>
    </row>
    <row r="101" spans="1:20" ht="16.5" x14ac:dyDescent="0.25">
      <c r="A101" s="14">
        <v>97</v>
      </c>
      <c r="B101" s="11" t="s">
        <v>315</v>
      </c>
      <c r="C101" s="6" t="s">
        <v>306</v>
      </c>
      <c r="D101" s="6" t="s">
        <v>103</v>
      </c>
      <c r="E101" s="6" t="s">
        <v>168</v>
      </c>
      <c r="F101" s="6">
        <f ca="1">SUM(2022,-Tabla5[[#This Row],[mes]])</f>
        <v>2018</v>
      </c>
      <c r="G101" s="6" t="s">
        <v>31</v>
      </c>
      <c r="H101" s="6">
        <f t="shared" ca="1" si="18"/>
        <v>3</v>
      </c>
      <c r="I101" s="6">
        <f t="shared" ca="1" si="19"/>
        <v>4</v>
      </c>
      <c r="J101" s="6">
        <f t="shared" ca="1" si="20"/>
        <v>2007</v>
      </c>
      <c r="K101" s="6" t="s">
        <v>103</v>
      </c>
      <c r="L101" s="6" t="s">
        <v>168</v>
      </c>
      <c r="M101" s="6">
        <f t="shared" ca="1" si="21"/>
        <v>2</v>
      </c>
      <c r="N101" s="6">
        <f t="shared" ca="1" si="22"/>
        <v>1</v>
      </c>
      <c r="O101" s="6">
        <f t="shared" ca="1" si="23"/>
        <v>3</v>
      </c>
      <c r="P101" s="6">
        <f t="shared" ca="1" si="24"/>
        <v>43</v>
      </c>
      <c r="Q101" s="6">
        <f t="shared" ca="1" si="25"/>
        <v>97</v>
      </c>
      <c r="R101" s="15" t="s">
        <v>372</v>
      </c>
      <c r="S101" s="16">
        <f t="shared" ca="1" si="26"/>
        <v>5</v>
      </c>
    </row>
    <row r="102" spans="1:20" ht="16.5" x14ac:dyDescent="0.25">
      <c r="A102" s="14">
        <v>98</v>
      </c>
      <c r="B102" s="11" t="s">
        <v>314</v>
      </c>
      <c r="C102" s="6" t="s">
        <v>307</v>
      </c>
      <c r="D102" s="6" t="s">
        <v>125</v>
      </c>
      <c r="E102" s="6" t="s">
        <v>169</v>
      </c>
      <c r="F102" s="6">
        <f ca="1">SUM(2022,-Tabla5[[#This Row],[mes]])</f>
        <v>2011</v>
      </c>
      <c r="G102" s="6" t="s">
        <v>31</v>
      </c>
      <c r="H102" s="6">
        <f t="shared" ca="1" si="18"/>
        <v>24</v>
      </c>
      <c r="I102" s="6">
        <f t="shared" ca="1" si="19"/>
        <v>11</v>
      </c>
      <c r="J102" s="6">
        <f t="shared" ca="1" si="20"/>
        <v>2008</v>
      </c>
      <c r="K102" s="6" t="s">
        <v>125</v>
      </c>
      <c r="L102" s="6" t="s">
        <v>169</v>
      </c>
      <c r="M102" s="6">
        <f t="shared" ca="1" si="21"/>
        <v>5</v>
      </c>
      <c r="N102" s="6">
        <f t="shared" ca="1" si="22"/>
        <v>1</v>
      </c>
      <c r="O102" s="6">
        <f t="shared" ca="1" si="23"/>
        <v>3</v>
      </c>
      <c r="P102" s="6">
        <f t="shared" ca="1" si="24"/>
        <v>88</v>
      </c>
      <c r="Q102" s="6">
        <f t="shared" ca="1" si="25"/>
        <v>76</v>
      </c>
      <c r="R102" s="15" t="s">
        <v>371</v>
      </c>
      <c r="S102" s="16">
        <f t="shared" ca="1" si="26"/>
        <v>3</v>
      </c>
    </row>
    <row r="103" spans="1:20" ht="16.5" x14ac:dyDescent="0.25">
      <c r="A103" s="14">
        <v>99</v>
      </c>
      <c r="B103" s="11" t="s">
        <v>313</v>
      </c>
      <c r="C103" s="6" t="s">
        <v>308</v>
      </c>
      <c r="D103" s="6" t="s">
        <v>126</v>
      </c>
      <c r="E103" s="6" t="s">
        <v>170</v>
      </c>
      <c r="F103" s="6">
        <f ca="1">SUM(2022,-Tabla5[[#This Row],[mes]])</f>
        <v>2021</v>
      </c>
      <c r="G103" s="6" t="s">
        <v>31</v>
      </c>
      <c r="H103" s="6">
        <f t="shared" ca="1" si="18"/>
        <v>9</v>
      </c>
      <c r="I103" s="6">
        <f t="shared" ca="1" si="19"/>
        <v>1</v>
      </c>
      <c r="J103" s="6">
        <f t="shared" ca="1" si="20"/>
        <v>2009</v>
      </c>
      <c r="K103" s="6" t="s">
        <v>126</v>
      </c>
      <c r="L103" s="6" t="s">
        <v>170</v>
      </c>
      <c r="M103" s="6">
        <f t="shared" ca="1" si="21"/>
        <v>4</v>
      </c>
      <c r="N103" s="6">
        <f t="shared" ca="1" si="22"/>
        <v>3</v>
      </c>
      <c r="O103" s="6">
        <f t="shared" ca="1" si="23"/>
        <v>1</v>
      </c>
      <c r="P103" s="6">
        <f t="shared" ca="1" si="24"/>
        <v>25</v>
      </c>
      <c r="Q103" s="6">
        <f t="shared" ca="1" si="25"/>
        <v>3</v>
      </c>
      <c r="R103" s="15" t="s">
        <v>370</v>
      </c>
      <c r="S103" s="16">
        <f t="shared" ca="1" si="26"/>
        <v>3</v>
      </c>
    </row>
    <row r="104" spans="1:20" ht="16.5" x14ac:dyDescent="0.25">
      <c r="A104" s="14">
        <v>100</v>
      </c>
      <c r="B104" s="11" t="s">
        <v>312</v>
      </c>
      <c r="C104" s="6" t="s">
        <v>311</v>
      </c>
      <c r="D104" s="6" t="s">
        <v>127</v>
      </c>
      <c r="E104" s="6" t="s">
        <v>171</v>
      </c>
      <c r="F104" s="6">
        <f ca="1">SUM(2022,-Tabla5[[#This Row],[mes]])</f>
        <v>2017</v>
      </c>
      <c r="G104" s="6" t="s">
        <v>30</v>
      </c>
      <c r="H104" s="6">
        <f t="shared" ca="1" si="18"/>
        <v>12</v>
      </c>
      <c r="I104" s="6">
        <f t="shared" ca="1" si="19"/>
        <v>5</v>
      </c>
      <c r="J104" s="6">
        <f t="shared" ca="1" si="20"/>
        <v>2004</v>
      </c>
      <c r="K104" s="6" t="s">
        <v>127</v>
      </c>
      <c r="L104" s="6" t="s">
        <v>171</v>
      </c>
      <c r="M104" s="6">
        <f t="shared" ca="1" si="21"/>
        <v>2</v>
      </c>
      <c r="N104" s="6">
        <f t="shared" ca="1" si="22"/>
        <v>4</v>
      </c>
      <c r="O104" s="6">
        <f t="shared" ca="1" si="23"/>
        <v>2</v>
      </c>
      <c r="P104" s="6">
        <f t="shared" ca="1" si="24"/>
        <v>1</v>
      </c>
      <c r="Q104" s="6">
        <f t="shared" ca="1" si="25"/>
        <v>25</v>
      </c>
      <c r="R104" s="15" t="s">
        <v>370</v>
      </c>
      <c r="S104" s="16">
        <f t="shared" ca="1" si="26"/>
        <v>3</v>
      </c>
    </row>
    <row r="105" spans="1:20" x14ac:dyDescent="0.25">
      <c r="A105" s="20"/>
      <c r="B105" s="21"/>
      <c r="C105" s="21"/>
      <c r="D105" s="21"/>
      <c r="E105" s="21" t="s">
        <v>87</v>
      </c>
      <c r="F105" s="17">
        <f ca="1">SUM(2022,-Tabla5[[#This Row],[mes]])</f>
        <v>2012</v>
      </c>
      <c r="G105" s="17" t="e">
        <f t="shared" ref="G105" si="27">v</f>
        <v>#NAME?</v>
      </c>
      <c r="H105" s="17">
        <f t="shared" ref="H105" ca="1" si="28">RANDBETWEEN(1,28)</f>
        <v>19</v>
      </c>
      <c r="I105" s="17">
        <f t="shared" ref="I105" ca="1" si="29">RANDBETWEEN(1,12)</f>
        <v>10</v>
      </c>
      <c r="J105" s="17">
        <f t="shared" ref="J105" ca="1" si="30">RANDBETWEEN(2002,2010)</f>
        <v>2003</v>
      </c>
      <c r="K105" s="17">
        <f t="shared" ref="K105" ca="1" si="31">RANDBETWEEN(1,5)</f>
        <v>4</v>
      </c>
      <c r="L105" s="21" t="s">
        <v>87</v>
      </c>
      <c r="M105" s="17">
        <f t="shared" ref="M105" ca="1" si="32">RANDBETWEEN(1,5)</f>
        <v>4</v>
      </c>
      <c r="N105" s="17">
        <f t="shared" ref="N105" ca="1" si="33">RANDBETWEEN(1,5)</f>
        <v>1</v>
      </c>
      <c r="O105" s="17">
        <f t="shared" ref="O105" ca="1" si="34">RANDBETWEEN(1,5)</f>
        <v>1</v>
      </c>
      <c r="P105" s="17">
        <f t="shared" ref="P105" ca="1" si="35">RANDBETWEEN(1,100)</f>
        <v>51</v>
      </c>
      <c r="Q105" s="17">
        <f t="shared" ref="Q105" ca="1" si="36">RANDBETWEEN(1,100)</f>
        <v>66</v>
      </c>
      <c r="R105" s="17"/>
      <c r="S105" s="22">
        <f t="shared" ca="1" si="26"/>
        <v>2</v>
      </c>
      <c r="T105" s="1"/>
    </row>
    <row r="1048575" spans="16383:16383" x14ac:dyDescent="0.25">
      <c r="XFC1048575" t="s">
        <v>212</v>
      </c>
    </row>
  </sheetData>
  <mergeCells count="2">
    <mergeCell ref="A2:P2"/>
    <mergeCell ref="A3:P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opLeftCell="A7" workbookViewId="0">
      <selection activeCell="I5" sqref="I5:J24"/>
    </sheetView>
  </sheetViews>
  <sheetFormatPr baseColWidth="10" defaultRowHeight="15" x14ac:dyDescent="0.25"/>
  <cols>
    <col min="2" max="2" width="11.28515625" bestFit="1" customWidth="1"/>
    <col min="3" max="3" width="18.140625" customWidth="1"/>
    <col min="5" max="5" width="18.42578125" customWidth="1"/>
    <col min="6" max="6" width="12.42578125" bestFit="1" customWidth="1"/>
    <col min="7" max="7" width="12" bestFit="1" customWidth="1"/>
    <col min="9" max="9" width="13" bestFit="1" customWidth="1"/>
  </cols>
  <sheetData>
    <row r="2" spans="1:10" x14ac:dyDescent="0.25">
      <c r="B2" s="23" t="s">
        <v>1</v>
      </c>
      <c r="C2" s="23"/>
      <c r="D2" s="23"/>
      <c r="E2" s="23"/>
      <c r="F2" s="23"/>
      <c r="G2" s="23"/>
      <c r="H2" s="23"/>
      <c r="I2" s="23"/>
      <c r="J2" s="23"/>
    </row>
    <row r="3" spans="1:10" x14ac:dyDescent="0.25">
      <c r="B3" s="23"/>
      <c r="C3" s="23"/>
      <c r="D3" s="23"/>
      <c r="E3" s="23"/>
      <c r="F3" s="23"/>
      <c r="G3" s="23"/>
      <c r="H3" s="23"/>
      <c r="I3" s="23"/>
      <c r="J3" s="23"/>
    </row>
    <row r="4" spans="1:10" x14ac:dyDescent="0.25">
      <c r="A4" s="12" t="s">
        <v>367</v>
      </c>
      <c r="B4" s="2" t="s">
        <v>5</v>
      </c>
      <c r="C4" s="3" t="s">
        <v>13</v>
      </c>
      <c r="D4" s="3" t="s">
        <v>12</v>
      </c>
      <c r="E4" s="3" t="s">
        <v>14</v>
      </c>
      <c r="F4" s="3" t="s">
        <v>6</v>
      </c>
      <c r="G4" s="3" t="s">
        <v>7</v>
      </c>
      <c r="H4" s="3" t="s">
        <v>10</v>
      </c>
      <c r="I4" s="6" t="s">
        <v>383</v>
      </c>
      <c r="J4" s="6" t="s">
        <v>26</v>
      </c>
    </row>
    <row r="5" spans="1:10" ht="16.5" x14ac:dyDescent="0.25">
      <c r="A5" s="13">
        <v>1</v>
      </c>
      <c r="B5" s="11" t="s">
        <v>316</v>
      </c>
      <c r="C5" s="6" t="s">
        <v>231</v>
      </c>
      <c r="D5" s="6" t="s">
        <v>124</v>
      </c>
      <c r="E5" s="6" t="s">
        <v>167</v>
      </c>
      <c r="F5" s="6" t="s">
        <v>15</v>
      </c>
      <c r="G5" s="9">
        <f ca="1">RANDBETWEEN(1000000,8000000)</f>
        <v>2317202</v>
      </c>
      <c r="H5" s="7">
        <f t="shared" ref="H5:H24" ca="1" si="0">RANDBETWEEN(1000000000,9999999999)</f>
        <v>9440353937</v>
      </c>
      <c r="I5" s="6">
        <f t="shared" ref="I5:J24" ca="1" si="1">RANDBETWEEN(1,100)</f>
        <v>72</v>
      </c>
      <c r="J5" s="6">
        <f t="shared" ca="1" si="1"/>
        <v>37</v>
      </c>
    </row>
    <row r="6" spans="1:10" ht="16.5" x14ac:dyDescent="0.25">
      <c r="A6" s="11">
        <v>2</v>
      </c>
      <c r="B6" s="11" t="s">
        <v>315</v>
      </c>
      <c r="C6" s="6" t="s">
        <v>306</v>
      </c>
      <c r="D6" s="6" t="s">
        <v>103</v>
      </c>
      <c r="E6" s="6" t="s">
        <v>168</v>
      </c>
      <c r="F6" s="6" t="s">
        <v>16</v>
      </c>
      <c r="G6" s="9">
        <f t="shared" ref="G6:G24" ca="1" si="2">RANDBETWEEN(1000000,8000000)</f>
        <v>7076652</v>
      </c>
      <c r="H6" s="8">
        <f t="shared" ca="1" si="0"/>
        <v>5006429095</v>
      </c>
      <c r="I6" s="6">
        <f t="shared" ca="1" si="1"/>
        <v>66</v>
      </c>
      <c r="J6" s="6">
        <f t="shared" ca="1" si="1"/>
        <v>30</v>
      </c>
    </row>
    <row r="7" spans="1:10" ht="16.5" x14ac:dyDescent="0.25">
      <c r="A7" s="13">
        <v>3</v>
      </c>
      <c r="B7" s="11" t="s">
        <v>314</v>
      </c>
      <c r="C7" s="6" t="s">
        <v>307</v>
      </c>
      <c r="D7" s="6" t="s">
        <v>125</v>
      </c>
      <c r="E7" s="6" t="s">
        <v>169</v>
      </c>
      <c r="F7" s="6" t="s">
        <v>17</v>
      </c>
      <c r="G7" s="9">
        <f t="shared" ca="1" si="2"/>
        <v>1915798</v>
      </c>
      <c r="H7" s="7">
        <f t="shared" ca="1" si="0"/>
        <v>3032970250</v>
      </c>
      <c r="I7" s="6">
        <f t="shared" ca="1" si="1"/>
        <v>72</v>
      </c>
      <c r="J7" s="6">
        <f t="shared" ca="1" si="1"/>
        <v>90</v>
      </c>
    </row>
    <row r="8" spans="1:10" ht="16.5" x14ac:dyDescent="0.25">
      <c r="A8" s="11">
        <v>4</v>
      </c>
      <c r="B8" s="11" t="s">
        <v>326</v>
      </c>
      <c r="C8" s="6" t="s">
        <v>298</v>
      </c>
      <c r="D8" s="6" t="s">
        <v>103</v>
      </c>
      <c r="E8" s="6" t="s">
        <v>156</v>
      </c>
      <c r="F8" s="6" t="s">
        <v>375</v>
      </c>
      <c r="G8" s="9">
        <f t="shared" ca="1" si="2"/>
        <v>1729133</v>
      </c>
      <c r="H8" s="7">
        <f t="shared" ca="1" si="0"/>
        <v>9200185130</v>
      </c>
      <c r="I8" s="6">
        <f t="shared" ca="1" si="1"/>
        <v>25</v>
      </c>
      <c r="J8" s="6">
        <f t="shared" ca="1" si="1"/>
        <v>39</v>
      </c>
    </row>
    <row r="9" spans="1:10" ht="16.5" x14ac:dyDescent="0.25">
      <c r="A9" s="13">
        <v>5</v>
      </c>
      <c r="B9" s="11" t="s">
        <v>325</v>
      </c>
      <c r="C9" s="6" t="s">
        <v>255</v>
      </c>
      <c r="D9" s="6" t="s">
        <v>114</v>
      </c>
      <c r="E9" s="6" t="s">
        <v>157</v>
      </c>
      <c r="F9" s="6" t="s">
        <v>15</v>
      </c>
      <c r="G9" s="9">
        <f t="shared" ca="1" si="2"/>
        <v>2368445</v>
      </c>
      <c r="H9" s="8">
        <f t="shared" ca="1" si="0"/>
        <v>7672005629</v>
      </c>
      <c r="I9" s="6">
        <f t="shared" ca="1" si="1"/>
        <v>10</v>
      </c>
      <c r="J9" s="6">
        <f t="shared" ca="1" si="1"/>
        <v>71</v>
      </c>
    </row>
    <row r="10" spans="1:10" ht="16.5" x14ac:dyDescent="0.25">
      <c r="A10" s="11">
        <v>6</v>
      </c>
      <c r="B10" s="11" t="s">
        <v>324</v>
      </c>
      <c r="C10" s="6" t="s">
        <v>299</v>
      </c>
      <c r="D10" s="6" t="s">
        <v>115</v>
      </c>
      <c r="E10" s="6" t="s">
        <v>158</v>
      </c>
      <c r="F10" s="6" t="s">
        <v>16</v>
      </c>
      <c r="G10" s="9">
        <f t="shared" ca="1" si="2"/>
        <v>3213410</v>
      </c>
      <c r="H10" s="7">
        <f t="shared" ca="1" si="0"/>
        <v>8353801434</v>
      </c>
      <c r="I10" s="6">
        <f t="shared" ca="1" si="1"/>
        <v>52</v>
      </c>
      <c r="J10" s="6">
        <f t="shared" ca="1" si="1"/>
        <v>30</v>
      </c>
    </row>
    <row r="11" spans="1:10" ht="16.5" x14ac:dyDescent="0.25">
      <c r="A11" s="13">
        <v>7</v>
      </c>
      <c r="B11" s="11" t="s">
        <v>323</v>
      </c>
      <c r="C11" s="6" t="s">
        <v>300</v>
      </c>
      <c r="D11" s="6" t="s">
        <v>116</v>
      </c>
      <c r="E11" s="6" t="s">
        <v>159</v>
      </c>
      <c r="F11" s="6" t="s">
        <v>376</v>
      </c>
      <c r="G11" s="9">
        <f t="shared" ca="1" si="2"/>
        <v>1966541</v>
      </c>
      <c r="H11" s="8">
        <f t="shared" ca="1" si="0"/>
        <v>3069784646</v>
      </c>
      <c r="I11" s="6">
        <f t="shared" ca="1" si="1"/>
        <v>9</v>
      </c>
      <c r="J11" s="6">
        <f t="shared" ca="1" si="1"/>
        <v>23</v>
      </c>
    </row>
    <row r="12" spans="1:10" ht="16.5" x14ac:dyDescent="0.25">
      <c r="A12" s="11">
        <v>8</v>
      </c>
      <c r="B12" s="11" t="s">
        <v>322</v>
      </c>
      <c r="C12" s="6" t="s">
        <v>301</v>
      </c>
      <c r="D12" s="6" t="s">
        <v>117</v>
      </c>
      <c r="E12" s="6" t="s">
        <v>160</v>
      </c>
      <c r="F12" s="6" t="s">
        <v>377</v>
      </c>
      <c r="G12" s="9">
        <f t="shared" ca="1" si="2"/>
        <v>6466518</v>
      </c>
      <c r="H12" s="7">
        <f t="shared" ca="1" si="0"/>
        <v>9657448377</v>
      </c>
      <c r="I12" s="6">
        <f t="shared" ca="1" si="1"/>
        <v>23</v>
      </c>
      <c r="J12" s="6">
        <f t="shared" ca="1" si="1"/>
        <v>32</v>
      </c>
    </row>
    <row r="13" spans="1:10" ht="16.5" x14ac:dyDescent="0.25">
      <c r="A13" s="13">
        <v>9</v>
      </c>
      <c r="B13" s="11" t="s">
        <v>321</v>
      </c>
      <c r="C13" s="6" t="s">
        <v>302</v>
      </c>
      <c r="D13" s="6" t="s">
        <v>118</v>
      </c>
      <c r="E13" s="6" t="s">
        <v>161</v>
      </c>
      <c r="F13" s="6" t="s">
        <v>378</v>
      </c>
      <c r="G13" s="9">
        <f t="shared" ca="1" si="2"/>
        <v>2973076</v>
      </c>
      <c r="H13" s="8">
        <f t="shared" ca="1" si="0"/>
        <v>2627484376</v>
      </c>
      <c r="I13" s="6">
        <f t="shared" ca="1" si="1"/>
        <v>87</v>
      </c>
      <c r="J13" s="6">
        <f t="shared" ca="1" si="1"/>
        <v>20</v>
      </c>
    </row>
    <row r="14" spans="1:10" ht="16.5" x14ac:dyDescent="0.25">
      <c r="A14" s="11">
        <v>10</v>
      </c>
      <c r="B14" s="11" t="s">
        <v>320</v>
      </c>
      <c r="C14" s="6" t="s">
        <v>303</v>
      </c>
      <c r="D14" s="6" t="s">
        <v>119</v>
      </c>
      <c r="E14" s="6" t="s">
        <v>162</v>
      </c>
      <c r="F14" s="6" t="s">
        <v>379</v>
      </c>
      <c r="G14" s="9">
        <f t="shared" ca="1" si="2"/>
        <v>4351450</v>
      </c>
      <c r="H14" s="7">
        <f t="shared" ca="1" si="0"/>
        <v>4477889280</v>
      </c>
      <c r="I14" s="6">
        <f t="shared" ca="1" si="1"/>
        <v>72</v>
      </c>
      <c r="J14" s="6">
        <f t="shared" ca="1" si="1"/>
        <v>59</v>
      </c>
    </row>
    <row r="15" spans="1:10" ht="16.5" x14ac:dyDescent="0.25">
      <c r="A15" s="13">
        <v>11</v>
      </c>
      <c r="B15" s="11" t="s">
        <v>319</v>
      </c>
      <c r="C15" s="6" t="s">
        <v>304</v>
      </c>
      <c r="D15" s="6" t="s">
        <v>120</v>
      </c>
      <c r="E15" s="6" t="s">
        <v>163</v>
      </c>
      <c r="F15" s="6" t="s">
        <v>380</v>
      </c>
      <c r="G15" s="9">
        <f t="shared" ca="1" si="2"/>
        <v>3878169</v>
      </c>
      <c r="H15" s="8">
        <f t="shared" ca="1" si="0"/>
        <v>3932512004</v>
      </c>
      <c r="I15" s="6">
        <f t="shared" ca="1" si="1"/>
        <v>3</v>
      </c>
      <c r="J15" s="6">
        <f t="shared" ca="1" si="1"/>
        <v>18</v>
      </c>
    </row>
    <row r="16" spans="1:10" ht="16.5" x14ac:dyDescent="0.25">
      <c r="A16" s="11">
        <v>12</v>
      </c>
      <c r="B16" s="11" t="s">
        <v>318</v>
      </c>
      <c r="C16" s="6" t="s">
        <v>305</v>
      </c>
      <c r="D16" s="6" t="s">
        <v>121</v>
      </c>
      <c r="E16" s="6" t="s">
        <v>164</v>
      </c>
      <c r="F16" s="6" t="s">
        <v>16</v>
      </c>
      <c r="G16" s="9">
        <f t="shared" ca="1" si="2"/>
        <v>3245653</v>
      </c>
      <c r="H16" s="7">
        <f t="shared" ca="1" si="0"/>
        <v>7802487635</v>
      </c>
      <c r="I16" s="6">
        <f t="shared" ca="1" si="1"/>
        <v>80</v>
      </c>
      <c r="J16" s="6">
        <f t="shared" ca="1" si="1"/>
        <v>68</v>
      </c>
    </row>
    <row r="17" spans="1:10" ht="16.5" x14ac:dyDescent="0.25">
      <c r="A17" s="13">
        <v>13</v>
      </c>
      <c r="B17" s="11" t="s">
        <v>309</v>
      </c>
      <c r="C17" s="6" t="s">
        <v>310</v>
      </c>
      <c r="D17" s="6" t="s">
        <v>122</v>
      </c>
      <c r="E17" s="6" t="s">
        <v>165</v>
      </c>
      <c r="F17" s="6" t="s">
        <v>17</v>
      </c>
      <c r="G17" s="9">
        <f t="shared" ca="1" si="2"/>
        <v>2029669</v>
      </c>
      <c r="H17" s="8">
        <f t="shared" ca="1" si="0"/>
        <v>3642842720</v>
      </c>
      <c r="I17" s="6">
        <f t="shared" ca="1" si="1"/>
        <v>29</v>
      </c>
      <c r="J17" s="6">
        <f t="shared" ca="1" si="1"/>
        <v>56</v>
      </c>
    </row>
    <row r="18" spans="1:10" ht="16.5" x14ac:dyDescent="0.25">
      <c r="A18" s="11">
        <v>14</v>
      </c>
      <c r="B18" s="11" t="s">
        <v>317</v>
      </c>
      <c r="C18" s="6" t="s">
        <v>266</v>
      </c>
      <c r="D18" s="6" t="s">
        <v>123</v>
      </c>
      <c r="E18" s="6" t="s">
        <v>166</v>
      </c>
      <c r="F18" s="6" t="s">
        <v>15</v>
      </c>
      <c r="G18" s="9">
        <f t="shared" ca="1" si="2"/>
        <v>5884836</v>
      </c>
      <c r="H18" s="7">
        <f t="shared" ca="1" si="0"/>
        <v>8809688400</v>
      </c>
      <c r="I18" s="6">
        <f t="shared" ca="1" si="1"/>
        <v>64</v>
      </c>
      <c r="J18" s="6">
        <f t="shared" ca="1" si="1"/>
        <v>42</v>
      </c>
    </row>
    <row r="19" spans="1:10" ht="16.5" x14ac:dyDescent="0.25">
      <c r="A19" s="13">
        <v>15</v>
      </c>
      <c r="B19" s="11" t="s">
        <v>316</v>
      </c>
      <c r="C19" s="6" t="s">
        <v>231</v>
      </c>
      <c r="D19" s="6" t="s">
        <v>124</v>
      </c>
      <c r="E19" s="6" t="s">
        <v>167</v>
      </c>
      <c r="F19" s="6" t="s">
        <v>380</v>
      </c>
      <c r="G19" s="9">
        <f t="shared" ca="1" si="2"/>
        <v>2560642</v>
      </c>
      <c r="H19" s="8">
        <f t="shared" ca="1" si="0"/>
        <v>3248194211</v>
      </c>
      <c r="I19" s="6">
        <f t="shared" ca="1" si="1"/>
        <v>75</v>
      </c>
      <c r="J19" s="6">
        <f t="shared" ca="1" si="1"/>
        <v>94</v>
      </c>
    </row>
    <row r="20" spans="1:10" ht="16.5" x14ac:dyDescent="0.25">
      <c r="A20" s="11">
        <v>16</v>
      </c>
      <c r="B20" s="11" t="s">
        <v>315</v>
      </c>
      <c r="C20" s="6" t="s">
        <v>306</v>
      </c>
      <c r="D20" s="6" t="s">
        <v>103</v>
      </c>
      <c r="E20" s="6" t="s">
        <v>168</v>
      </c>
      <c r="F20" s="6" t="s">
        <v>382</v>
      </c>
      <c r="G20" s="9">
        <f t="shared" ca="1" si="2"/>
        <v>4531145</v>
      </c>
      <c r="H20" s="7">
        <f t="shared" ca="1" si="0"/>
        <v>4801640818</v>
      </c>
      <c r="I20" s="6">
        <f t="shared" ca="1" si="1"/>
        <v>18</v>
      </c>
      <c r="J20" s="6">
        <f t="shared" ca="1" si="1"/>
        <v>65</v>
      </c>
    </row>
    <row r="21" spans="1:10" ht="16.5" x14ac:dyDescent="0.25">
      <c r="A21" s="13">
        <v>17</v>
      </c>
      <c r="B21" s="11" t="s">
        <v>314</v>
      </c>
      <c r="C21" s="6" t="s">
        <v>307</v>
      </c>
      <c r="D21" s="6" t="s">
        <v>125</v>
      </c>
      <c r="E21" s="6" t="s">
        <v>169</v>
      </c>
      <c r="F21" s="6" t="s">
        <v>381</v>
      </c>
      <c r="G21" s="9">
        <f t="shared" ca="1" si="2"/>
        <v>2174723</v>
      </c>
      <c r="H21" s="8">
        <f t="shared" ca="1" si="0"/>
        <v>3759142319</v>
      </c>
      <c r="I21" s="6">
        <f t="shared" ca="1" si="1"/>
        <v>26</v>
      </c>
      <c r="J21" s="6">
        <f t="shared" ca="1" si="1"/>
        <v>63</v>
      </c>
    </row>
    <row r="22" spans="1:10" ht="16.5" x14ac:dyDescent="0.25">
      <c r="A22" s="11">
        <v>18</v>
      </c>
      <c r="B22" s="11" t="s">
        <v>313</v>
      </c>
      <c r="C22" s="6" t="s">
        <v>308</v>
      </c>
      <c r="D22" s="6" t="s">
        <v>126</v>
      </c>
      <c r="E22" s="6" t="s">
        <v>170</v>
      </c>
      <c r="F22" s="6" t="s">
        <v>16</v>
      </c>
      <c r="G22" s="9">
        <f t="shared" ca="1" si="2"/>
        <v>2266442</v>
      </c>
      <c r="H22" s="7">
        <f t="shared" ca="1" si="0"/>
        <v>8508042863</v>
      </c>
      <c r="I22" s="6">
        <f t="shared" ca="1" si="1"/>
        <v>60</v>
      </c>
      <c r="J22" s="6">
        <f t="shared" ca="1" si="1"/>
        <v>89</v>
      </c>
    </row>
    <row r="23" spans="1:10" ht="16.5" x14ac:dyDescent="0.25">
      <c r="A23" s="13">
        <v>19</v>
      </c>
      <c r="B23" s="11" t="s">
        <v>312</v>
      </c>
      <c r="C23" s="6" t="s">
        <v>311</v>
      </c>
      <c r="D23" s="6" t="s">
        <v>127</v>
      </c>
      <c r="E23" s="6" t="s">
        <v>171</v>
      </c>
      <c r="F23" s="6" t="s">
        <v>376</v>
      </c>
      <c r="G23" s="9">
        <f t="shared" ca="1" si="2"/>
        <v>4504908</v>
      </c>
      <c r="H23" s="10">
        <f t="shared" ca="1" si="0"/>
        <v>8973417571</v>
      </c>
      <c r="I23" s="6">
        <f t="shared" ca="1" si="1"/>
        <v>82</v>
      </c>
      <c r="J23" s="6">
        <f t="shared" ca="1" si="1"/>
        <v>52</v>
      </c>
    </row>
    <row r="24" spans="1:10" ht="16.5" x14ac:dyDescent="0.25">
      <c r="A24" s="11">
        <v>20</v>
      </c>
      <c r="B24" s="11" t="s">
        <v>354</v>
      </c>
      <c r="C24" s="6" t="s">
        <v>247</v>
      </c>
      <c r="D24" s="6" t="s">
        <v>63</v>
      </c>
      <c r="E24" s="6" t="s">
        <v>183</v>
      </c>
      <c r="F24" s="6" t="s">
        <v>380</v>
      </c>
      <c r="G24" s="9">
        <f t="shared" ca="1" si="2"/>
        <v>1608745</v>
      </c>
      <c r="H24" s="7">
        <f t="shared" ca="1" si="0"/>
        <v>8180586218</v>
      </c>
      <c r="I24" s="6">
        <f t="shared" ca="1" si="1"/>
        <v>68</v>
      </c>
      <c r="J24" s="6">
        <f t="shared" ca="1" si="1"/>
        <v>9</v>
      </c>
    </row>
  </sheetData>
  <mergeCells count="2">
    <mergeCell ref="B2:J2"/>
    <mergeCell ref="B3:J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4" workbookViewId="0">
      <selection activeCell="D12" sqref="D12:D13"/>
    </sheetView>
  </sheetViews>
  <sheetFormatPr baseColWidth="10" defaultRowHeight="15" x14ac:dyDescent="0.25"/>
  <cols>
    <col min="2" max="2" width="15.7109375" bestFit="1" customWidth="1"/>
  </cols>
  <sheetData>
    <row r="2" spans="1:9" x14ac:dyDescent="0.25">
      <c r="A2" s="1"/>
      <c r="B2" s="24" t="s">
        <v>2</v>
      </c>
      <c r="C2" s="24"/>
      <c r="D2" s="24"/>
      <c r="E2" s="24"/>
      <c r="F2" s="24"/>
      <c r="G2" s="24"/>
      <c r="H2" s="1"/>
      <c r="I2" s="1"/>
    </row>
    <row r="3" spans="1:9" x14ac:dyDescent="0.25">
      <c r="A3" s="1"/>
      <c r="B3" s="25"/>
      <c r="C3" s="25"/>
      <c r="D3" s="25"/>
      <c r="E3" s="25"/>
      <c r="F3" s="25"/>
      <c r="G3" s="25"/>
      <c r="H3" s="25"/>
      <c r="I3" s="1"/>
    </row>
    <row r="4" spans="1:9" x14ac:dyDescent="0.25">
      <c r="A4" s="1"/>
      <c r="B4" s="2" t="s">
        <v>8</v>
      </c>
      <c r="C4" s="3" t="s">
        <v>11</v>
      </c>
      <c r="D4" s="3" t="s">
        <v>9</v>
      </c>
      <c r="E4" s="3" t="s">
        <v>7</v>
      </c>
      <c r="F4" s="3" t="s">
        <v>10</v>
      </c>
      <c r="G4" s="6" t="s">
        <v>383</v>
      </c>
      <c r="H4" s="3" t="s">
        <v>26</v>
      </c>
      <c r="I4" s="1"/>
    </row>
    <row r="5" spans="1:9" x14ac:dyDescent="0.25">
      <c r="A5" s="1"/>
      <c r="B5" s="5" t="s">
        <v>384</v>
      </c>
      <c r="C5" s="6" t="s">
        <v>118</v>
      </c>
      <c r="D5" s="6" t="s">
        <v>419</v>
      </c>
      <c r="E5" s="6">
        <f t="shared" ref="E5:E24" ca="1" si="0">RANDBETWEEN(3000000,10000000)</f>
        <v>6814887</v>
      </c>
      <c r="F5" s="7">
        <f t="shared" ref="F5:F24" ca="1" si="1">RANDBETWEEN(1000000000,9999999999)</f>
        <v>5493356721</v>
      </c>
      <c r="G5" s="6">
        <f t="shared" ref="G5:H24" ca="1" si="2">RANDBETWEEN(1,100)</f>
        <v>89</v>
      </c>
      <c r="H5" s="6">
        <f t="shared" ca="1" si="2"/>
        <v>74</v>
      </c>
      <c r="I5" s="1"/>
    </row>
    <row r="6" spans="1:9" x14ac:dyDescent="0.25">
      <c r="A6" s="1"/>
      <c r="B6" s="5" t="s">
        <v>385</v>
      </c>
      <c r="C6" s="6" t="s">
        <v>391</v>
      </c>
      <c r="D6" s="6" t="s">
        <v>420</v>
      </c>
      <c r="E6" s="6">
        <f t="shared" ca="1" si="0"/>
        <v>8550941</v>
      </c>
      <c r="F6" s="7">
        <f t="shared" ca="1" si="1"/>
        <v>3525448992</v>
      </c>
      <c r="G6" s="6">
        <f t="shared" ca="1" si="2"/>
        <v>30</v>
      </c>
      <c r="H6" s="6">
        <f t="shared" ca="1" si="2"/>
        <v>40</v>
      </c>
      <c r="I6" s="1"/>
    </row>
    <row r="7" spans="1:9" x14ac:dyDescent="0.25">
      <c r="A7" s="1"/>
      <c r="B7" s="5" t="s">
        <v>386</v>
      </c>
      <c r="C7" s="6" t="s">
        <v>392</v>
      </c>
      <c r="D7" s="6" t="s">
        <v>421</v>
      </c>
      <c r="E7" s="6">
        <f t="shared" ca="1" si="0"/>
        <v>8044054</v>
      </c>
      <c r="F7" s="7">
        <f t="shared" ca="1" si="1"/>
        <v>4245742844</v>
      </c>
      <c r="G7" s="6">
        <f t="shared" ca="1" si="2"/>
        <v>47</v>
      </c>
      <c r="H7" s="6">
        <f t="shared" ca="1" si="2"/>
        <v>7</v>
      </c>
      <c r="I7" s="1"/>
    </row>
    <row r="8" spans="1:9" x14ac:dyDescent="0.25">
      <c r="A8" s="1"/>
      <c r="B8" s="5" t="s">
        <v>387</v>
      </c>
      <c r="C8" s="6" t="s">
        <v>393</v>
      </c>
      <c r="D8" s="6" t="s">
        <v>421</v>
      </c>
      <c r="E8" s="6">
        <f t="shared" ca="1" si="0"/>
        <v>8295047</v>
      </c>
      <c r="F8" s="7">
        <f t="shared" ca="1" si="1"/>
        <v>6217800910</v>
      </c>
      <c r="G8" s="6">
        <f t="shared" ca="1" si="2"/>
        <v>48</v>
      </c>
      <c r="H8" s="6">
        <f t="shared" ca="1" si="2"/>
        <v>6</v>
      </c>
      <c r="I8" s="1"/>
    </row>
    <row r="9" spans="1:9" x14ac:dyDescent="0.25">
      <c r="A9" s="1"/>
      <c r="B9" s="5" t="s">
        <v>388</v>
      </c>
      <c r="C9" s="6" t="s">
        <v>59</v>
      </c>
      <c r="D9" s="6" t="s">
        <v>421</v>
      </c>
      <c r="E9" s="6">
        <f t="shared" ca="1" si="0"/>
        <v>4567756</v>
      </c>
      <c r="F9" s="7">
        <f t="shared" ca="1" si="1"/>
        <v>7008583355</v>
      </c>
      <c r="G9" s="6">
        <f t="shared" ca="1" si="2"/>
        <v>55</v>
      </c>
      <c r="H9" s="6">
        <f t="shared" ca="1" si="2"/>
        <v>49</v>
      </c>
      <c r="I9" s="1"/>
    </row>
    <row r="10" spans="1:9" x14ac:dyDescent="0.25">
      <c r="A10" s="1"/>
      <c r="B10" s="5" t="s">
        <v>389</v>
      </c>
      <c r="C10" s="6" t="s">
        <v>394</v>
      </c>
      <c r="D10" s="6" t="s">
        <v>420</v>
      </c>
      <c r="E10" s="6">
        <f t="shared" ca="1" si="0"/>
        <v>8451987</v>
      </c>
      <c r="F10" s="7">
        <f t="shared" ca="1" si="1"/>
        <v>7450917513</v>
      </c>
      <c r="G10" s="6">
        <f t="shared" ca="1" si="2"/>
        <v>100</v>
      </c>
      <c r="H10" s="6">
        <f t="shared" ca="1" si="2"/>
        <v>43</v>
      </c>
      <c r="I10" s="1"/>
    </row>
    <row r="11" spans="1:9" x14ac:dyDescent="0.25">
      <c r="A11" s="1"/>
      <c r="B11" s="5" t="s">
        <v>390</v>
      </c>
      <c r="C11" s="6" t="s">
        <v>102</v>
      </c>
      <c r="D11" s="6" t="s">
        <v>420</v>
      </c>
      <c r="E11" s="6">
        <f t="shared" ca="1" si="0"/>
        <v>9446485</v>
      </c>
      <c r="F11" s="7">
        <f t="shared" ca="1" si="1"/>
        <v>5942635539</v>
      </c>
      <c r="G11" s="6">
        <f t="shared" ca="1" si="2"/>
        <v>78</v>
      </c>
      <c r="H11" s="6">
        <f t="shared" ca="1" si="2"/>
        <v>26</v>
      </c>
      <c r="I11" s="1"/>
    </row>
    <row r="12" spans="1:9" x14ac:dyDescent="0.25">
      <c r="A12" s="1"/>
      <c r="B12" s="5" t="s">
        <v>406</v>
      </c>
      <c r="C12" s="6" t="s">
        <v>395</v>
      </c>
      <c r="D12" s="6" t="s">
        <v>422</v>
      </c>
      <c r="E12" s="6">
        <f t="shared" ca="1" si="0"/>
        <v>8926724</v>
      </c>
      <c r="F12" s="7">
        <f t="shared" ca="1" si="1"/>
        <v>8133659779</v>
      </c>
      <c r="G12" s="6">
        <f t="shared" ca="1" si="2"/>
        <v>84</v>
      </c>
      <c r="H12" s="6">
        <f t="shared" ca="1" si="2"/>
        <v>50</v>
      </c>
      <c r="I12" s="1"/>
    </row>
    <row r="13" spans="1:9" x14ac:dyDescent="0.25">
      <c r="A13" s="1"/>
      <c r="B13" s="5" t="s">
        <v>407</v>
      </c>
      <c r="C13" s="6" t="s">
        <v>94</v>
      </c>
      <c r="D13" s="6" t="s">
        <v>420</v>
      </c>
      <c r="E13" s="6">
        <f t="shared" ca="1" si="0"/>
        <v>6261304</v>
      </c>
      <c r="F13" s="7">
        <f t="shared" ca="1" si="1"/>
        <v>3740547990</v>
      </c>
      <c r="G13" s="6">
        <f t="shared" ca="1" si="2"/>
        <v>29</v>
      </c>
      <c r="H13" s="6">
        <f t="shared" ca="1" si="2"/>
        <v>33</v>
      </c>
      <c r="I13" s="1"/>
    </row>
    <row r="14" spans="1:9" x14ac:dyDescent="0.25">
      <c r="A14" s="1"/>
      <c r="B14" s="5" t="s">
        <v>408</v>
      </c>
      <c r="C14" s="6" t="s">
        <v>396</v>
      </c>
      <c r="D14" s="6" t="s">
        <v>419</v>
      </c>
      <c r="E14" s="6">
        <f t="shared" ca="1" si="0"/>
        <v>4899565</v>
      </c>
      <c r="F14" s="7">
        <f t="shared" ca="1" si="1"/>
        <v>5859111596</v>
      </c>
      <c r="G14" s="6">
        <f t="shared" ca="1" si="2"/>
        <v>66</v>
      </c>
      <c r="H14" s="6">
        <f t="shared" ca="1" si="2"/>
        <v>51</v>
      </c>
      <c r="I14" s="1"/>
    </row>
    <row r="15" spans="1:9" x14ac:dyDescent="0.25">
      <c r="A15" s="1"/>
      <c r="B15" s="5" t="s">
        <v>409</v>
      </c>
      <c r="C15" s="6" t="s">
        <v>397</v>
      </c>
      <c r="D15" s="6" t="s">
        <v>422</v>
      </c>
      <c r="E15" s="6">
        <f t="shared" ca="1" si="0"/>
        <v>5548761</v>
      </c>
      <c r="F15" s="7">
        <f t="shared" ca="1" si="1"/>
        <v>4685879282</v>
      </c>
      <c r="G15" s="6">
        <f t="shared" ca="1" si="2"/>
        <v>22</v>
      </c>
      <c r="H15" s="6">
        <f t="shared" ca="1" si="2"/>
        <v>15</v>
      </c>
      <c r="I15" s="1"/>
    </row>
    <row r="16" spans="1:9" x14ac:dyDescent="0.25">
      <c r="A16" s="1"/>
      <c r="B16" s="5" t="s">
        <v>410</v>
      </c>
      <c r="C16" s="6" t="s">
        <v>398</v>
      </c>
      <c r="D16" s="6" t="s">
        <v>420</v>
      </c>
      <c r="E16" s="6">
        <f t="shared" ca="1" si="0"/>
        <v>7823683</v>
      </c>
      <c r="F16" s="7">
        <f t="shared" ca="1" si="1"/>
        <v>1962238717</v>
      </c>
      <c r="G16" s="6">
        <f t="shared" ca="1" si="2"/>
        <v>52</v>
      </c>
      <c r="H16" s="6">
        <f t="shared" ca="1" si="2"/>
        <v>21</v>
      </c>
      <c r="I16" s="1"/>
    </row>
    <row r="17" spans="1:9" x14ac:dyDescent="0.25">
      <c r="A17" s="1"/>
      <c r="B17" s="5" t="s">
        <v>411</v>
      </c>
      <c r="C17" s="6" t="s">
        <v>399</v>
      </c>
      <c r="D17" s="6" t="s">
        <v>420</v>
      </c>
      <c r="E17" s="6">
        <f t="shared" ca="1" si="0"/>
        <v>7818781</v>
      </c>
      <c r="F17" s="7">
        <f t="shared" ca="1" si="1"/>
        <v>1386981442</v>
      </c>
      <c r="G17" s="6">
        <f t="shared" ca="1" si="2"/>
        <v>77</v>
      </c>
      <c r="H17" s="6">
        <f t="shared" ca="1" si="2"/>
        <v>63</v>
      </c>
      <c r="I17" s="1"/>
    </row>
    <row r="18" spans="1:9" x14ac:dyDescent="0.25">
      <c r="A18" s="1"/>
      <c r="B18" s="5" t="s">
        <v>412</v>
      </c>
      <c r="C18" s="6" t="s">
        <v>83</v>
      </c>
      <c r="D18" s="6" t="s">
        <v>421</v>
      </c>
      <c r="E18" s="6">
        <f t="shared" ca="1" si="0"/>
        <v>4328506</v>
      </c>
      <c r="F18" s="7">
        <f t="shared" ca="1" si="1"/>
        <v>2809746692</v>
      </c>
      <c r="G18" s="6">
        <f t="shared" ca="1" si="2"/>
        <v>12</v>
      </c>
      <c r="H18" s="6">
        <f t="shared" ca="1" si="2"/>
        <v>60</v>
      </c>
      <c r="I18" s="1"/>
    </row>
    <row r="19" spans="1:9" x14ac:dyDescent="0.25">
      <c r="A19" s="1"/>
      <c r="B19" s="5" t="s">
        <v>413</v>
      </c>
      <c r="C19" s="6" t="s">
        <v>400</v>
      </c>
      <c r="D19" s="6" t="s">
        <v>419</v>
      </c>
      <c r="E19" s="6">
        <f t="shared" ca="1" si="0"/>
        <v>4682682</v>
      </c>
      <c r="F19" s="7">
        <f t="shared" ca="1" si="1"/>
        <v>2546760292</v>
      </c>
      <c r="G19" s="6">
        <f t="shared" ca="1" si="2"/>
        <v>21</v>
      </c>
      <c r="H19" s="6">
        <f t="shared" ca="1" si="2"/>
        <v>98</v>
      </c>
      <c r="I19" s="1"/>
    </row>
    <row r="20" spans="1:9" x14ac:dyDescent="0.25">
      <c r="A20" s="1"/>
      <c r="B20" s="5" t="s">
        <v>414</v>
      </c>
      <c r="C20" s="6" t="s">
        <v>401</v>
      </c>
      <c r="D20" s="6" t="s">
        <v>422</v>
      </c>
      <c r="E20" s="6">
        <f t="shared" ca="1" si="0"/>
        <v>4047657</v>
      </c>
      <c r="F20" s="7">
        <f t="shared" ca="1" si="1"/>
        <v>8251679826</v>
      </c>
      <c r="G20" s="6">
        <f t="shared" ca="1" si="2"/>
        <v>41</v>
      </c>
      <c r="H20" s="6">
        <f t="shared" ca="1" si="2"/>
        <v>75</v>
      </c>
      <c r="I20" s="1"/>
    </row>
    <row r="21" spans="1:9" x14ac:dyDescent="0.25">
      <c r="A21" s="1"/>
      <c r="B21" s="5" t="s">
        <v>415</v>
      </c>
      <c r="C21" s="6" t="s">
        <v>402</v>
      </c>
      <c r="D21" s="6" t="s">
        <v>420</v>
      </c>
      <c r="E21" s="6">
        <f t="shared" ca="1" si="0"/>
        <v>5343616</v>
      </c>
      <c r="F21" s="7">
        <f t="shared" ca="1" si="1"/>
        <v>4576810163</v>
      </c>
      <c r="G21" s="6">
        <f t="shared" ca="1" si="2"/>
        <v>34</v>
      </c>
      <c r="H21" s="6">
        <f t="shared" ca="1" si="2"/>
        <v>10</v>
      </c>
      <c r="I21" s="1"/>
    </row>
    <row r="22" spans="1:9" x14ac:dyDescent="0.25">
      <c r="A22" s="1"/>
      <c r="B22" s="5" t="s">
        <v>416</v>
      </c>
      <c r="C22" s="6" t="s">
        <v>403</v>
      </c>
      <c r="D22" s="6" t="s">
        <v>420</v>
      </c>
      <c r="E22" s="6">
        <f t="shared" ca="1" si="0"/>
        <v>4626130</v>
      </c>
      <c r="F22" s="7">
        <f t="shared" ca="1" si="1"/>
        <v>6681333652</v>
      </c>
      <c r="G22" s="6">
        <f t="shared" ca="1" si="2"/>
        <v>55</v>
      </c>
      <c r="H22" s="6">
        <f t="shared" ca="1" si="2"/>
        <v>51</v>
      </c>
      <c r="I22" s="1"/>
    </row>
    <row r="23" spans="1:9" x14ac:dyDescent="0.25">
      <c r="A23" s="1"/>
      <c r="B23" s="5" t="s">
        <v>417</v>
      </c>
      <c r="C23" s="6" t="s">
        <v>404</v>
      </c>
      <c r="D23" s="6" t="s">
        <v>421</v>
      </c>
      <c r="E23" s="6">
        <f t="shared" ca="1" si="0"/>
        <v>5176766</v>
      </c>
      <c r="F23" s="7">
        <f t="shared" ca="1" si="1"/>
        <v>3959840861</v>
      </c>
      <c r="G23" s="6">
        <f t="shared" ca="1" si="2"/>
        <v>84</v>
      </c>
      <c r="H23" s="6">
        <f t="shared" ca="1" si="2"/>
        <v>26</v>
      </c>
      <c r="I23" s="1"/>
    </row>
    <row r="24" spans="1:9" x14ac:dyDescent="0.25">
      <c r="A24" s="1"/>
      <c r="B24" s="5" t="s">
        <v>418</v>
      </c>
      <c r="C24" s="6" t="s">
        <v>405</v>
      </c>
      <c r="D24" s="6" t="s">
        <v>419</v>
      </c>
      <c r="E24" s="6">
        <f t="shared" ca="1" si="0"/>
        <v>5648690</v>
      </c>
      <c r="F24" s="7">
        <f t="shared" ca="1" si="1"/>
        <v>3009956754</v>
      </c>
      <c r="G24" s="6">
        <f t="shared" ca="1" si="2"/>
        <v>41</v>
      </c>
      <c r="H24" s="6">
        <f t="shared" ca="1" si="2"/>
        <v>29</v>
      </c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</sheetData>
  <mergeCells count="2">
    <mergeCell ref="B2:G2"/>
    <mergeCell ref="B3:H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0"/>
  <sheetViews>
    <sheetView workbookViewId="0">
      <selection activeCell="E5" sqref="E5"/>
    </sheetView>
  </sheetViews>
  <sheetFormatPr baseColWidth="10" defaultRowHeight="15" x14ac:dyDescent="0.25"/>
  <cols>
    <col min="5" max="5" width="11.85546875" bestFit="1" customWidth="1"/>
  </cols>
  <sheetData>
    <row r="5" spans="7:9" x14ac:dyDescent="0.25">
      <c r="G5">
        <v>12</v>
      </c>
    </row>
    <row r="10" spans="7:9" x14ac:dyDescent="0.25">
      <c r="I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estudiantes</vt:lpstr>
      <vt:lpstr>profesores</vt:lpstr>
      <vt:lpstr>administradores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2022-05-24T19:50:36Z</dcterms:created>
  <dcterms:modified xsi:type="dcterms:W3CDTF">2022-06-07T20:57:12Z</dcterms:modified>
</cp:coreProperties>
</file>