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mu\Spring2023\System Synthesis\Github\PRT_Synthesis\allRoutes\"/>
    </mc:Choice>
  </mc:AlternateContent>
  <xr:revisionPtr revIDLastSave="0" documentId="13_ncr:1_{A21260EB-E1F0-46BF-8B0A-CF230090E8D4}" xr6:coauthVersionLast="47" xr6:coauthVersionMax="47" xr10:uidLastSave="{00000000-0000-0000-0000-000000000000}"/>
  <bookViews>
    <workbookView xWindow="11520" yWindow="0" windowWidth="11520" windowHeight="12360" xr2:uid="{A9769BB3-1C3F-455F-956B-70A6EA7AFC87}"/>
  </bookViews>
  <sheets>
    <sheet name="Sheet1" sheetId="1" r:id="rId1"/>
  </sheets>
  <definedNames>
    <definedName name="solver_adj" localSheetId="0" hidden="1">Sheet1!$H$8:$Q$8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Sheet1!$D$3</definedName>
    <definedName name="solver_lhs2" localSheetId="0" hidden="1">Sheet1!$H$8:$Q$8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hs1" localSheetId="0" hidden="1">4</definedName>
    <definedName name="solver_rhs2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U61" i="1"/>
  <c r="U62" i="1"/>
  <c r="U63" i="1"/>
  <c r="U64" i="1"/>
  <c r="U65" i="1"/>
  <c r="U66" i="1"/>
  <c r="U60" i="1"/>
  <c r="T7" i="1"/>
  <c r="U7" i="1"/>
  <c r="V7" i="1"/>
  <c r="W7" i="1"/>
  <c r="X7" i="1"/>
  <c r="Y7" i="1"/>
  <c r="Z7" i="1"/>
  <c r="AA7" i="1"/>
  <c r="AB7" i="1"/>
  <c r="S7" i="1"/>
  <c r="P59" i="1"/>
  <c r="P58" i="1"/>
  <c r="AB87" i="1"/>
  <c r="S87" i="1"/>
  <c r="T86" i="1"/>
  <c r="Z87" i="1" s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S17" i="1"/>
  <c r="T17" i="1"/>
  <c r="U17" i="1"/>
  <c r="V17" i="1"/>
  <c r="W17" i="1"/>
  <c r="X17" i="1"/>
  <c r="Y17" i="1"/>
  <c r="Z17" i="1"/>
  <c r="AA17" i="1"/>
  <c r="AB17" i="1"/>
  <c r="S18" i="1"/>
  <c r="T18" i="1"/>
  <c r="U18" i="1"/>
  <c r="V18" i="1"/>
  <c r="W18" i="1"/>
  <c r="X18" i="1"/>
  <c r="Y18" i="1"/>
  <c r="Z18" i="1"/>
  <c r="AA18" i="1"/>
  <c r="AB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AA20" i="1"/>
  <c r="AB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AB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AB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AB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AB30" i="1"/>
  <c r="S31" i="1"/>
  <c r="T31" i="1"/>
  <c r="U31" i="1"/>
  <c r="V31" i="1"/>
  <c r="W31" i="1"/>
  <c r="X31" i="1"/>
  <c r="Y31" i="1"/>
  <c r="Z31" i="1"/>
  <c r="AA31" i="1"/>
  <c r="AB31" i="1"/>
  <c r="S32" i="1"/>
  <c r="T32" i="1"/>
  <c r="U32" i="1"/>
  <c r="V32" i="1"/>
  <c r="W32" i="1"/>
  <c r="X32" i="1"/>
  <c r="Y32" i="1"/>
  <c r="Z32" i="1"/>
  <c r="AA32" i="1"/>
  <c r="AB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AB34" i="1"/>
  <c r="S35" i="1"/>
  <c r="T35" i="1"/>
  <c r="U35" i="1"/>
  <c r="V35" i="1"/>
  <c r="W35" i="1"/>
  <c r="X35" i="1"/>
  <c r="Y35" i="1"/>
  <c r="Z35" i="1"/>
  <c r="AA35" i="1"/>
  <c r="AB35" i="1"/>
  <c r="S36" i="1"/>
  <c r="T36" i="1"/>
  <c r="U36" i="1"/>
  <c r="V36" i="1"/>
  <c r="W36" i="1"/>
  <c r="X36" i="1"/>
  <c r="Y36" i="1"/>
  <c r="Z36" i="1"/>
  <c r="AA36" i="1"/>
  <c r="AB36" i="1"/>
  <c r="S37" i="1"/>
  <c r="T37" i="1"/>
  <c r="U37" i="1"/>
  <c r="V37" i="1"/>
  <c r="W37" i="1"/>
  <c r="X37" i="1"/>
  <c r="Y37" i="1"/>
  <c r="Z37" i="1"/>
  <c r="AA37" i="1"/>
  <c r="AB37" i="1"/>
  <c r="S38" i="1"/>
  <c r="T38" i="1"/>
  <c r="U38" i="1"/>
  <c r="V38" i="1"/>
  <c r="W38" i="1"/>
  <c r="X38" i="1"/>
  <c r="Y38" i="1"/>
  <c r="Z38" i="1"/>
  <c r="AA38" i="1"/>
  <c r="AB38" i="1"/>
  <c r="S39" i="1"/>
  <c r="T39" i="1"/>
  <c r="U39" i="1"/>
  <c r="V39" i="1"/>
  <c r="W39" i="1"/>
  <c r="X39" i="1"/>
  <c r="Y39" i="1"/>
  <c r="Z39" i="1"/>
  <c r="AA39" i="1"/>
  <c r="AB39" i="1"/>
  <c r="S40" i="1"/>
  <c r="T40" i="1"/>
  <c r="U40" i="1"/>
  <c r="V40" i="1"/>
  <c r="W40" i="1"/>
  <c r="X40" i="1"/>
  <c r="Y40" i="1"/>
  <c r="Z40" i="1"/>
  <c r="AA40" i="1"/>
  <c r="AB40" i="1"/>
  <c r="S41" i="1"/>
  <c r="T41" i="1"/>
  <c r="U41" i="1"/>
  <c r="V41" i="1"/>
  <c r="W41" i="1"/>
  <c r="X41" i="1"/>
  <c r="Y41" i="1"/>
  <c r="Z41" i="1"/>
  <c r="AA41" i="1"/>
  <c r="AB41" i="1"/>
  <c r="S42" i="1"/>
  <c r="T42" i="1"/>
  <c r="U42" i="1"/>
  <c r="V42" i="1"/>
  <c r="W42" i="1"/>
  <c r="X42" i="1"/>
  <c r="Y42" i="1"/>
  <c r="Z42" i="1"/>
  <c r="AA42" i="1"/>
  <c r="AB42" i="1"/>
  <c r="S43" i="1"/>
  <c r="T43" i="1"/>
  <c r="U43" i="1"/>
  <c r="V43" i="1"/>
  <c r="W43" i="1"/>
  <c r="X43" i="1"/>
  <c r="Y43" i="1"/>
  <c r="Z43" i="1"/>
  <c r="AA43" i="1"/>
  <c r="AB43" i="1"/>
  <c r="S44" i="1"/>
  <c r="T44" i="1"/>
  <c r="U44" i="1"/>
  <c r="V44" i="1"/>
  <c r="W44" i="1"/>
  <c r="X44" i="1"/>
  <c r="Y44" i="1"/>
  <c r="Z44" i="1"/>
  <c r="AA44" i="1"/>
  <c r="AB44" i="1"/>
  <c r="S45" i="1"/>
  <c r="T45" i="1"/>
  <c r="U45" i="1"/>
  <c r="V45" i="1"/>
  <c r="W45" i="1"/>
  <c r="X45" i="1"/>
  <c r="Y45" i="1"/>
  <c r="Z45" i="1"/>
  <c r="AA45" i="1"/>
  <c r="AB45" i="1"/>
  <c r="S46" i="1"/>
  <c r="T46" i="1"/>
  <c r="U46" i="1"/>
  <c r="V46" i="1"/>
  <c r="W46" i="1"/>
  <c r="X46" i="1"/>
  <c r="Y46" i="1"/>
  <c r="Z46" i="1"/>
  <c r="AA46" i="1"/>
  <c r="AB46" i="1"/>
  <c r="S47" i="1"/>
  <c r="T47" i="1"/>
  <c r="U47" i="1"/>
  <c r="V47" i="1"/>
  <c r="W47" i="1"/>
  <c r="X47" i="1"/>
  <c r="Y47" i="1"/>
  <c r="Z47" i="1"/>
  <c r="AA47" i="1"/>
  <c r="AB47" i="1"/>
  <c r="S48" i="1"/>
  <c r="T48" i="1"/>
  <c r="U48" i="1"/>
  <c r="V48" i="1"/>
  <c r="W48" i="1"/>
  <c r="X48" i="1"/>
  <c r="Y48" i="1"/>
  <c r="Z48" i="1"/>
  <c r="AA48" i="1"/>
  <c r="AB48" i="1"/>
  <c r="S49" i="1"/>
  <c r="T49" i="1"/>
  <c r="U49" i="1"/>
  <c r="V49" i="1"/>
  <c r="W49" i="1"/>
  <c r="X49" i="1"/>
  <c r="Y49" i="1"/>
  <c r="Z49" i="1"/>
  <c r="AA49" i="1"/>
  <c r="AB49" i="1"/>
  <c r="S50" i="1"/>
  <c r="T50" i="1"/>
  <c r="U50" i="1"/>
  <c r="V50" i="1"/>
  <c r="W50" i="1"/>
  <c r="X50" i="1"/>
  <c r="Y50" i="1"/>
  <c r="Z50" i="1"/>
  <c r="AA50" i="1"/>
  <c r="AB50" i="1"/>
  <c r="S51" i="1"/>
  <c r="T51" i="1"/>
  <c r="U51" i="1"/>
  <c r="V51" i="1"/>
  <c r="W51" i="1"/>
  <c r="X51" i="1"/>
  <c r="Y51" i="1"/>
  <c r="Z51" i="1"/>
  <c r="AA51" i="1"/>
  <c r="AB51" i="1"/>
  <c r="S52" i="1"/>
  <c r="T52" i="1"/>
  <c r="U52" i="1"/>
  <c r="V52" i="1"/>
  <c r="W52" i="1"/>
  <c r="X52" i="1"/>
  <c r="Y52" i="1"/>
  <c r="Z52" i="1"/>
  <c r="AA52" i="1"/>
  <c r="AB52" i="1"/>
  <c r="S53" i="1"/>
  <c r="T53" i="1"/>
  <c r="U53" i="1"/>
  <c r="V53" i="1"/>
  <c r="W53" i="1"/>
  <c r="X53" i="1"/>
  <c r="Y53" i="1"/>
  <c r="Z53" i="1"/>
  <c r="AA53" i="1"/>
  <c r="AB53" i="1"/>
  <c r="S54" i="1"/>
  <c r="T54" i="1"/>
  <c r="U54" i="1"/>
  <c r="V54" i="1"/>
  <c r="W54" i="1"/>
  <c r="X54" i="1"/>
  <c r="Y54" i="1"/>
  <c r="Z54" i="1"/>
  <c r="AA54" i="1"/>
  <c r="AB54" i="1"/>
  <c r="S55" i="1"/>
  <c r="T55" i="1"/>
  <c r="U55" i="1"/>
  <c r="V55" i="1"/>
  <c r="W55" i="1"/>
  <c r="X55" i="1"/>
  <c r="Y55" i="1"/>
  <c r="Z55" i="1"/>
  <c r="AA55" i="1"/>
  <c r="AB55" i="1"/>
  <c r="S56" i="1"/>
  <c r="T56" i="1"/>
  <c r="U56" i="1"/>
  <c r="V56" i="1"/>
  <c r="W56" i="1"/>
  <c r="X56" i="1"/>
  <c r="Y56" i="1"/>
  <c r="Z56" i="1"/>
  <c r="AA56" i="1"/>
  <c r="AB56" i="1"/>
  <c r="S57" i="1"/>
  <c r="T57" i="1"/>
  <c r="U57" i="1"/>
  <c r="V57" i="1"/>
  <c r="W57" i="1"/>
  <c r="X57" i="1"/>
  <c r="Y57" i="1"/>
  <c r="Z57" i="1"/>
  <c r="AA57" i="1"/>
  <c r="AB57" i="1"/>
  <c r="S58" i="1"/>
  <c r="T58" i="1"/>
  <c r="U58" i="1"/>
  <c r="V58" i="1"/>
  <c r="W58" i="1"/>
  <c r="X58" i="1"/>
  <c r="Y58" i="1"/>
  <c r="Z58" i="1"/>
  <c r="AA58" i="1"/>
  <c r="AB58" i="1"/>
  <c r="S59" i="1"/>
  <c r="T59" i="1"/>
  <c r="U59" i="1"/>
  <c r="V59" i="1"/>
  <c r="W59" i="1"/>
  <c r="X59" i="1"/>
  <c r="Y59" i="1"/>
  <c r="Z59" i="1"/>
  <c r="AA59" i="1"/>
  <c r="AB59" i="1"/>
  <c r="S60" i="1"/>
  <c r="T60" i="1"/>
  <c r="V60" i="1"/>
  <c r="W60" i="1"/>
  <c r="X60" i="1"/>
  <c r="Y60" i="1"/>
  <c r="Z60" i="1"/>
  <c r="AA60" i="1"/>
  <c r="AB60" i="1"/>
  <c r="S61" i="1"/>
  <c r="T61" i="1"/>
  <c r="V61" i="1"/>
  <c r="W61" i="1"/>
  <c r="X61" i="1"/>
  <c r="Y61" i="1"/>
  <c r="Z61" i="1"/>
  <c r="AA61" i="1"/>
  <c r="AB61" i="1"/>
  <c r="S62" i="1"/>
  <c r="T62" i="1"/>
  <c r="V62" i="1"/>
  <c r="W62" i="1"/>
  <c r="X62" i="1"/>
  <c r="Y62" i="1"/>
  <c r="Z62" i="1"/>
  <c r="AA62" i="1"/>
  <c r="AB62" i="1"/>
  <c r="S63" i="1"/>
  <c r="T63" i="1"/>
  <c r="V63" i="1"/>
  <c r="W63" i="1"/>
  <c r="X63" i="1"/>
  <c r="Y63" i="1"/>
  <c r="Z63" i="1"/>
  <c r="AA63" i="1"/>
  <c r="AB63" i="1"/>
  <c r="S64" i="1"/>
  <c r="T64" i="1"/>
  <c r="V64" i="1"/>
  <c r="W64" i="1"/>
  <c r="X64" i="1"/>
  <c r="Y64" i="1"/>
  <c r="Z64" i="1"/>
  <c r="AA64" i="1"/>
  <c r="AB64" i="1"/>
  <c r="S65" i="1"/>
  <c r="T65" i="1"/>
  <c r="V65" i="1"/>
  <c r="W65" i="1"/>
  <c r="X65" i="1"/>
  <c r="Y65" i="1"/>
  <c r="Z65" i="1"/>
  <c r="AA65" i="1"/>
  <c r="AB65" i="1"/>
  <c r="S66" i="1"/>
  <c r="T66" i="1"/>
  <c r="V66" i="1"/>
  <c r="W66" i="1"/>
  <c r="X66" i="1"/>
  <c r="Y66" i="1"/>
  <c r="Z66" i="1"/>
  <c r="AA66" i="1"/>
  <c r="AB66" i="1"/>
  <c r="S67" i="1"/>
  <c r="T67" i="1"/>
  <c r="U67" i="1"/>
  <c r="V67" i="1"/>
  <c r="W67" i="1"/>
  <c r="X67" i="1"/>
  <c r="Y67" i="1"/>
  <c r="Z67" i="1"/>
  <c r="AA67" i="1"/>
  <c r="AB67" i="1"/>
  <c r="S68" i="1"/>
  <c r="T68" i="1"/>
  <c r="U68" i="1"/>
  <c r="V68" i="1"/>
  <c r="W68" i="1"/>
  <c r="X68" i="1"/>
  <c r="Y68" i="1"/>
  <c r="Z68" i="1"/>
  <c r="AA68" i="1"/>
  <c r="AB68" i="1"/>
  <c r="S69" i="1"/>
  <c r="T69" i="1"/>
  <c r="U69" i="1"/>
  <c r="V69" i="1"/>
  <c r="W69" i="1"/>
  <c r="X69" i="1"/>
  <c r="Y69" i="1"/>
  <c r="Z69" i="1"/>
  <c r="AA69" i="1"/>
  <c r="AB69" i="1"/>
  <c r="S70" i="1"/>
  <c r="T70" i="1"/>
  <c r="U70" i="1"/>
  <c r="V70" i="1"/>
  <c r="W70" i="1"/>
  <c r="X70" i="1"/>
  <c r="Y70" i="1"/>
  <c r="Z70" i="1"/>
  <c r="AA70" i="1"/>
  <c r="AB70" i="1"/>
  <c r="S71" i="1"/>
  <c r="T71" i="1"/>
  <c r="U71" i="1"/>
  <c r="V71" i="1"/>
  <c r="W71" i="1"/>
  <c r="X71" i="1"/>
  <c r="Y71" i="1"/>
  <c r="Z71" i="1"/>
  <c r="AA71" i="1"/>
  <c r="AB71" i="1"/>
  <c r="S72" i="1"/>
  <c r="T72" i="1"/>
  <c r="U72" i="1"/>
  <c r="V72" i="1"/>
  <c r="W72" i="1"/>
  <c r="X72" i="1"/>
  <c r="Y72" i="1"/>
  <c r="Z72" i="1"/>
  <c r="AA72" i="1"/>
  <c r="AB72" i="1"/>
  <c r="S73" i="1"/>
  <c r="T73" i="1"/>
  <c r="U73" i="1"/>
  <c r="V73" i="1"/>
  <c r="W73" i="1"/>
  <c r="X73" i="1"/>
  <c r="Y73" i="1"/>
  <c r="Z73" i="1"/>
  <c r="AA73" i="1"/>
  <c r="AB73" i="1"/>
  <c r="S74" i="1"/>
  <c r="T74" i="1"/>
  <c r="U74" i="1"/>
  <c r="V74" i="1"/>
  <c r="W74" i="1"/>
  <c r="X74" i="1"/>
  <c r="Y74" i="1"/>
  <c r="Z74" i="1"/>
  <c r="AA74" i="1"/>
  <c r="AB74" i="1"/>
  <c r="S75" i="1"/>
  <c r="T75" i="1"/>
  <c r="U75" i="1"/>
  <c r="V75" i="1"/>
  <c r="W75" i="1"/>
  <c r="X75" i="1"/>
  <c r="Y75" i="1"/>
  <c r="Z75" i="1"/>
  <c r="AA75" i="1"/>
  <c r="AB75" i="1"/>
  <c r="S76" i="1"/>
  <c r="T76" i="1"/>
  <c r="U76" i="1"/>
  <c r="V76" i="1"/>
  <c r="W76" i="1"/>
  <c r="X76" i="1"/>
  <c r="Y76" i="1"/>
  <c r="Z76" i="1"/>
  <c r="AA76" i="1"/>
  <c r="AB76" i="1"/>
  <c r="S77" i="1"/>
  <c r="T77" i="1"/>
  <c r="U77" i="1"/>
  <c r="V77" i="1"/>
  <c r="W77" i="1"/>
  <c r="X77" i="1"/>
  <c r="Y77" i="1"/>
  <c r="Z77" i="1"/>
  <c r="AA77" i="1"/>
  <c r="AB77" i="1"/>
  <c r="S78" i="1"/>
  <c r="T78" i="1"/>
  <c r="U78" i="1"/>
  <c r="V78" i="1"/>
  <c r="W78" i="1"/>
  <c r="X78" i="1"/>
  <c r="Y78" i="1"/>
  <c r="Z78" i="1"/>
  <c r="AA78" i="1"/>
  <c r="AB78" i="1"/>
  <c r="S79" i="1"/>
  <c r="T79" i="1"/>
  <c r="U79" i="1"/>
  <c r="V79" i="1"/>
  <c r="W79" i="1"/>
  <c r="X79" i="1"/>
  <c r="Y79" i="1"/>
  <c r="Z79" i="1"/>
  <c r="AA79" i="1"/>
  <c r="AB79" i="1"/>
  <c r="S80" i="1"/>
  <c r="T80" i="1"/>
  <c r="U80" i="1"/>
  <c r="V80" i="1"/>
  <c r="W80" i="1"/>
  <c r="X80" i="1"/>
  <c r="Y80" i="1"/>
  <c r="Z80" i="1"/>
  <c r="AA80" i="1"/>
  <c r="AB80" i="1"/>
  <c r="T9" i="1"/>
  <c r="U9" i="1"/>
  <c r="V9" i="1"/>
  <c r="W9" i="1"/>
  <c r="X9" i="1"/>
  <c r="Y9" i="1"/>
  <c r="Z9" i="1"/>
  <c r="AA9" i="1"/>
  <c r="AB9" i="1"/>
  <c r="S9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Y87" i="1" l="1"/>
  <c r="X87" i="1"/>
  <c r="W87" i="1"/>
  <c r="V87" i="1"/>
  <c r="U87" i="1"/>
  <c r="T87" i="1"/>
  <c r="AA87" i="1"/>
  <c r="X83" i="1"/>
  <c r="W83" i="1"/>
  <c r="S83" i="1"/>
  <c r="T83" i="1"/>
  <c r="AB83" i="1"/>
  <c r="AA83" i="1"/>
  <c r="Z83" i="1"/>
  <c r="Y83" i="1"/>
  <c r="V83" i="1"/>
  <c r="U83" i="1"/>
  <c r="E81" i="1"/>
  <c r="D3" i="1" s="1"/>
  <c r="U84" i="1" l="1"/>
  <c r="V84" i="1"/>
  <c r="Z84" i="1"/>
  <c r="Y84" i="1"/>
  <c r="X84" i="1"/>
  <c r="T84" i="1"/>
  <c r="W84" i="1"/>
  <c r="S84" i="1"/>
  <c r="AA84" i="1"/>
  <c r="AB84" i="1"/>
</calcChain>
</file>

<file path=xl/sharedStrings.xml><?xml version="1.0" encoding="utf-8"?>
<sst xmlns="http://schemas.openxmlformats.org/spreadsheetml/2006/main" count="28" uniqueCount="19">
  <si>
    <t>Block</t>
  </si>
  <si>
    <t>Charge Needed</t>
  </si>
  <si>
    <t>Charge Possible</t>
  </si>
  <si>
    <t>Charge Locations</t>
  </si>
  <si>
    <t>Install Charger</t>
  </si>
  <si>
    <t>Route Failure</t>
  </si>
  <si>
    <t>Total Failures</t>
  </si>
  <si>
    <t>Theoretical Charging Potential</t>
  </si>
  <si>
    <t>Actual Charging</t>
  </si>
  <si>
    <t>Total Charging</t>
  </si>
  <si>
    <t>Rank by Charging</t>
  </si>
  <si>
    <t>Blocks Saved</t>
  </si>
  <si>
    <t>Rank by Blocks Saved</t>
  </si>
  <si>
    <t>Number of Charge Locations</t>
  </si>
  <si>
    <t>Number of Failed Blocks</t>
  </si>
  <si>
    <t>(4 failed blocks the result of scheduling anomoly in route 60, in reality these will be sucessful when chargers installed</t>
  </si>
  <si>
    <t>Install Chargers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</si>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</sst>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0" fillId="0" borderId="14" xfId="0" applyBorder="1"/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213E-A012-416F-8233-CEECFB6FFEDF}">
  <dimension ref="B1:AJ110"/>
  <sheetViews>
    <sheetView tabSelected="1" zoomScale="65" workbookViewId="0">
      <selection activeCell="T93" sqref="T93"/>
    </sheetView>
  </sheetViews>
  <sheetFormatPr defaultRowHeight="14.4" x14ac:dyDescent="0.3"/>
  <cols>
    <col min="2" max="2" width="15.33203125" style="1" customWidth="1"/>
    <col min="3" max="3" width="14.44140625" style="1" customWidth="1"/>
    <col min="4" max="4" width="16.33203125" style="1" customWidth="1"/>
    <col min="5" max="5" width="15.21875" style="1" customWidth="1"/>
    <col min="7" max="7" width="18.6640625" customWidth="1"/>
    <col min="18" max="18" width="19.88671875" bestFit="1" customWidth="1"/>
    <col min="33" max="33" width="14.5546875" customWidth="1"/>
    <col min="34" max="34" width="41.6640625" customWidth="1"/>
    <col min="35" max="35" width="14.33203125" customWidth="1"/>
    <col min="36" max="36" width="16.88671875" customWidth="1"/>
  </cols>
  <sheetData>
    <row r="1" spans="2:28" ht="15" thickBot="1" x14ac:dyDescent="0.35">
      <c r="B1"/>
      <c r="C1"/>
      <c r="D1"/>
      <c r="E1"/>
    </row>
    <row r="2" spans="2:28" x14ac:dyDescent="0.3">
      <c r="B2" s="13" t="s">
        <v>13</v>
      </c>
      <c r="C2" s="14"/>
      <c r="D2" s="15">
        <f>SUM(H8:Q8)</f>
        <v>6</v>
      </c>
      <c r="E2"/>
    </row>
    <row r="3" spans="2:28" ht="15" thickBot="1" x14ac:dyDescent="0.35">
      <c r="B3" s="16" t="s">
        <v>14</v>
      </c>
      <c r="C3" s="17"/>
      <c r="D3" s="18">
        <f>E81</f>
        <v>4</v>
      </c>
      <c r="E3" t="s">
        <v>15</v>
      </c>
    </row>
    <row r="4" spans="2:28" x14ac:dyDescent="0.3">
      <c r="B4"/>
      <c r="C4"/>
      <c r="D4"/>
      <c r="E4"/>
    </row>
    <row r="5" spans="2:28" x14ac:dyDescent="0.3">
      <c r="B5"/>
      <c r="C5"/>
      <c r="D5"/>
      <c r="E5"/>
    </row>
    <row r="6" spans="2:28" x14ac:dyDescent="0.3">
      <c r="H6" s="3" t="s">
        <v>7</v>
      </c>
      <c r="S6" s="3" t="s">
        <v>8</v>
      </c>
    </row>
    <row r="7" spans="2:28" x14ac:dyDescent="0.3">
      <c r="G7" s="6" t="s">
        <v>3</v>
      </c>
      <c r="H7" s="4">
        <v>22827</v>
      </c>
      <c r="I7" s="4">
        <v>16029</v>
      </c>
      <c r="J7" s="4">
        <v>16063</v>
      </c>
      <c r="K7" s="4">
        <v>22873</v>
      </c>
      <c r="L7" s="4">
        <v>21046</v>
      </c>
      <c r="M7" s="4">
        <v>8812</v>
      </c>
      <c r="N7" s="4">
        <v>19687</v>
      </c>
      <c r="O7" s="4">
        <v>15275</v>
      </c>
      <c r="P7" s="4">
        <v>12620</v>
      </c>
      <c r="Q7" s="4">
        <v>21623</v>
      </c>
      <c r="S7" s="4">
        <f>H7</f>
        <v>22827</v>
      </c>
      <c r="T7" s="4">
        <f t="shared" ref="T7:AB7" si="0">I7</f>
        <v>16029</v>
      </c>
      <c r="U7" s="4">
        <f t="shared" si="0"/>
        <v>16063</v>
      </c>
      <c r="V7" s="4">
        <f t="shared" si="0"/>
        <v>22873</v>
      </c>
      <c r="W7" s="4">
        <f t="shared" si="0"/>
        <v>21046</v>
      </c>
      <c r="X7" s="4">
        <f t="shared" si="0"/>
        <v>8812</v>
      </c>
      <c r="Y7" s="4">
        <f t="shared" si="0"/>
        <v>19687</v>
      </c>
      <c r="Z7" s="4">
        <f t="shared" si="0"/>
        <v>15275</v>
      </c>
      <c r="AA7" s="4">
        <f t="shared" si="0"/>
        <v>12620</v>
      </c>
      <c r="AB7" s="4">
        <f t="shared" si="0"/>
        <v>21623</v>
      </c>
    </row>
    <row r="8" spans="2:28" x14ac:dyDescent="0.3">
      <c r="B8" s="6" t="s">
        <v>0</v>
      </c>
      <c r="C8" s="6" t="s">
        <v>1</v>
      </c>
      <c r="D8" s="6" t="s">
        <v>2</v>
      </c>
      <c r="E8" s="6" t="s">
        <v>5</v>
      </c>
      <c r="F8" s="3"/>
      <c r="G8" s="5" t="s">
        <v>4</v>
      </c>
      <c r="H8" s="9">
        <v>1</v>
      </c>
      <c r="I8" s="9">
        <v>0</v>
      </c>
      <c r="J8" s="9">
        <v>1</v>
      </c>
      <c r="K8" s="9">
        <v>1</v>
      </c>
      <c r="L8" s="9">
        <v>0</v>
      </c>
      <c r="M8" s="9">
        <v>0</v>
      </c>
      <c r="N8" s="9">
        <v>1</v>
      </c>
      <c r="O8" s="9">
        <v>1</v>
      </c>
      <c r="P8" s="9">
        <v>1</v>
      </c>
      <c r="Q8" s="9">
        <v>0</v>
      </c>
    </row>
    <row r="9" spans="2:28" x14ac:dyDescent="0.3">
      <c r="B9" s="2">
        <v>183316207</v>
      </c>
      <c r="C9" s="7">
        <v>12.2133909055886</v>
      </c>
      <c r="D9" s="1">
        <f>SUMPRODUCT(H9:P9,$H$8:$P$8)</f>
        <v>47.23</v>
      </c>
      <c r="E9" s="1">
        <f>IF(C9&gt;D9,1,0)</f>
        <v>0</v>
      </c>
      <c r="H9" s="7">
        <v>47.23</v>
      </c>
      <c r="I9" s="7">
        <v>29.14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S9" s="10">
        <f>MIN($C9,H9*H$8)</f>
        <v>12.2133909055886</v>
      </c>
      <c r="T9" s="11">
        <f>MIN($C9,I9*I$8)</f>
        <v>0</v>
      </c>
      <c r="U9" s="11">
        <f>MIN($C9,J9*J$8)</f>
        <v>0</v>
      </c>
      <c r="V9" s="11">
        <f>MIN($C9,K9*K$8)</f>
        <v>0</v>
      </c>
      <c r="W9" s="11">
        <f>MIN($C9,L9*L$8)</f>
        <v>0</v>
      </c>
      <c r="X9" s="11">
        <f>MIN($C9,M9*M$8)</f>
        <v>0</v>
      </c>
      <c r="Y9" s="11">
        <f>MIN($C9,N9*N$8)</f>
        <v>0</v>
      </c>
      <c r="Z9" s="11">
        <f>MIN($C9,O9*O$8)</f>
        <v>0</v>
      </c>
      <c r="AA9" s="11">
        <f>MIN($C9,P9*P$8)</f>
        <v>0</v>
      </c>
      <c r="AB9" s="11">
        <f>MIN($C9,Q9*Q$8)</f>
        <v>0</v>
      </c>
    </row>
    <row r="10" spans="2:28" x14ac:dyDescent="0.3">
      <c r="B10" s="2">
        <v>183316807</v>
      </c>
      <c r="C10" s="7">
        <v>143.05186456559801</v>
      </c>
      <c r="D10" s="1">
        <f>SUMPRODUCT(H10:P10,$H$8:$P$8)</f>
        <v>350.36</v>
      </c>
      <c r="E10" s="1">
        <f t="shared" ref="E10:E73" si="1">IF(C10&gt;D10,1,0)</f>
        <v>0</v>
      </c>
      <c r="H10" s="7">
        <v>0</v>
      </c>
      <c r="I10" s="7">
        <v>0</v>
      </c>
      <c r="J10" s="7">
        <v>350.36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S10" s="12">
        <f>MIN($C10,H10*H$8)</f>
        <v>0</v>
      </c>
      <c r="T10">
        <f>MIN($C10,I10*I$8)</f>
        <v>0</v>
      </c>
      <c r="U10">
        <f>MIN($C10,J10*J$8)</f>
        <v>143.05186456559801</v>
      </c>
      <c r="V10">
        <f>MIN($C10,K10*K$8)</f>
        <v>0</v>
      </c>
      <c r="W10">
        <f>MIN($C10,L10*L$8)</f>
        <v>0</v>
      </c>
      <c r="X10">
        <f>MIN($C10,M10*M$8)</f>
        <v>0</v>
      </c>
      <c r="Y10">
        <f>MIN($C10,N10*N$8)</f>
        <v>0</v>
      </c>
      <c r="Z10">
        <f>MIN($C10,O10*O$8)</f>
        <v>0</v>
      </c>
      <c r="AA10">
        <f>MIN($C10,P10*P$8)</f>
        <v>0</v>
      </c>
      <c r="AB10">
        <f>MIN($C10,Q10*Q$8)</f>
        <v>0</v>
      </c>
    </row>
    <row r="11" spans="2:28" x14ac:dyDescent="0.3">
      <c r="B11" s="2">
        <v>183316907</v>
      </c>
      <c r="C11" s="7">
        <v>12.2133909055886</v>
      </c>
      <c r="D11" s="1">
        <f>SUMPRODUCT(H11:P11,$H$8:$P$8)</f>
        <v>47.23</v>
      </c>
      <c r="E11" s="1">
        <f t="shared" si="1"/>
        <v>0</v>
      </c>
      <c r="H11" s="7">
        <v>47.23</v>
      </c>
      <c r="I11" s="7">
        <v>32.57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S11" s="12">
        <f>MIN($C11,H11*H$8)</f>
        <v>12.2133909055886</v>
      </c>
      <c r="T11">
        <f>MIN($C11,I11*I$8)</f>
        <v>0</v>
      </c>
      <c r="U11">
        <f>MIN($C11,J11*J$8)</f>
        <v>0</v>
      </c>
      <c r="V11">
        <f>MIN($C11,K11*K$8)</f>
        <v>0</v>
      </c>
      <c r="W11">
        <f>MIN($C11,L11*L$8)</f>
        <v>0</v>
      </c>
      <c r="X11">
        <f>MIN($C11,M11*M$8)</f>
        <v>0</v>
      </c>
      <c r="Y11">
        <f>MIN($C11,N11*N$8)</f>
        <v>0</v>
      </c>
      <c r="Z11">
        <f>MIN($C11,O11*O$8)</f>
        <v>0</v>
      </c>
      <c r="AA11">
        <f>MIN($C11,P11*P$8)</f>
        <v>0</v>
      </c>
      <c r="AB11">
        <f>MIN($C11,Q11*Q$8)</f>
        <v>0</v>
      </c>
    </row>
    <row r="12" spans="2:28" x14ac:dyDescent="0.3">
      <c r="B12" s="2">
        <v>183317007</v>
      </c>
      <c r="C12" s="7">
        <v>128.54815995376899</v>
      </c>
      <c r="D12" s="1">
        <f>SUMPRODUCT(H12:P12,$H$8:$P$8)</f>
        <v>311.08</v>
      </c>
      <c r="E12" s="1">
        <f t="shared" si="1"/>
        <v>0</v>
      </c>
      <c r="H12" s="7">
        <v>0</v>
      </c>
      <c r="I12" s="7">
        <v>0</v>
      </c>
      <c r="J12" s="7">
        <v>311.08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S12" s="12">
        <f>MIN($C12,H12*H$8)</f>
        <v>0</v>
      </c>
      <c r="T12">
        <f>MIN($C12,I12*I$8)</f>
        <v>0</v>
      </c>
      <c r="U12">
        <f>MIN($C12,J12*J$8)</f>
        <v>128.54815995376899</v>
      </c>
      <c r="V12">
        <f>MIN($C12,K12*K$8)</f>
        <v>0</v>
      </c>
      <c r="W12">
        <f>MIN($C12,L12*L$8)</f>
        <v>0</v>
      </c>
      <c r="X12">
        <f>MIN($C12,M12*M$8)</f>
        <v>0</v>
      </c>
      <c r="Y12">
        <f>MIN($C12,N12*N$8)</f>
        <v>0</v>
      </c>
      <c r="Z12">
        <f>MIN($C12,O12*O$8)</f>
        <v>0</v>
      </c>
      <c r="AA12">
        <f>MIN($C12,P12*P$8)</f>
        <v>0</v>
      </c>
      <c r="AB12">
        <f>MIN($C12,Q12*Q$8)</f>
        <v>0</v>
      </c>
    </row>
    <row r="13" spans="2:28" x14ac:dyDescent="0.3">
      <c r="B13" s="2">
        <v>183317207</v>
      </c>
      <c r="C13" s="7">
        <v>114.044455341941</v>
      </c>
      <c r="D13" s="1">
        <f>SUMPRODUCT(H13:P13,$H$8:$P$8)</f>
        <v>280.08</v>
      </c>
      <c r="E13" s="1">
        <f t="shared" si="1"/>
        <v>0</v>
      </c>
      <c r="H13" s="7">
        <v>0</v>
      </c>
      <c r="I13" s="7">
        <v>0</v>
      </c>
      <c r="J13" s="7">
        <v>280.08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S13" s="12">
        <f>MIN($C13,H13*H$8)</f>
        <v>0</v>
      </c>
      <c r="T13">
        <f>MIN($C13,I13*I$8)</f>
        <v>0</v>
      </c>
      <c r="U13">
        <f>MIN($C13,J13*J$8)</f>
        <v>114.044455341941</v>
      </c>
      <c r="V13">
        <f>MIN($C13,K13*K$8)</f>
        <v>0</v>
      </c>
      <c r="W13">
        <f>MIN($C13,L13*L$8)</f>
        <v>0</v>
      </c>
      <c r="X13">
        <f>MIN($C13,M13*M$8)</f>
        <v>0</v>
      </c>
      <c r="Y13">
        <f>MIN($C13,N13*N$8)</f>
        <v>0</v>
      </c>
      <c r="Z13">
        <f>MIN($C13,O13*O$8)</f>
        <v>0</v>
      </c>
      <c r="AA13">
        <f>MIN($C13,P13*P$8)</f>
        <v>0</v>
      </c>
      <c r="AB13">
        <f>MIN($C13,Q13*Q$8)</f>
        <v>0</v>
      </c>
    </row>
    <row r="14" spans="2:28" x14ac:dyDescent="0.3">
      <c r="B14" s="2">
        <v>183317307</v>
      </c>
      <c r="C14" s="7">
        <v>215.57038762473999</v>
      </c>
      <c r="D14" s="1">
        <f>SUMPRODUCT(H14:P14,$H$8:$P$8)</f>
        <v>454.94</v>
      </c>
      <c r="E14" s="1">
        <f t="shared" si="1"/>
        <v>0</v>
      </c>
      <c r="H14" s="7">
        <v>0</v>
      </c>
      <c r="I14" s="7">
        <v>0</v>
      </c>
      <c r="J14" s="7">
        <v>454.94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S14" s="12">
        <f>MIN($C14,H14*H$8)</f>
        <v>0</v>
      </c>
      <c r="T14">
        <f>MIN($C14,I14*I$8)</f>
        <v>0</v>
      </c>
      <c r="U14">
        <f>MIN($C14,J14*J$8)</f>
        <v>215.57038762473999</v>
      </c>
      <c r="V14">
        <f>MIN($C14,K14*K$8)</f>
        <v>0</v>
      </c>
      <c r="W14">
        <f>MIN($C14,L14*L$8)</f>
        <v>0</v>
      </c>
      <c r="X14">
        <f>MIN($C14,M14*M$8)</f>
        <v>0</v>
      </c>
      <c r="Y14">
        <f>MIN($C14,N14*N$8)</f>
        <v>0</v>
      </c>
      <c r="Z14">
        <f>MIN($C14,O14*O$8)</f>
        <v>0</v>
      </c>
      <c r="AA14">
        <f>MIN($C14,P14*P$8)</f>
        <v>0</v>
      </c>
      <c r="AB14">
        <f>MIN($C14,Q14*Q$8)</f>
        <v>0</v>
      </c>
    </row>
    <row r="15" spans="2:28" x14ac:dyDescent="0.3">
      <c r="B15" s="2">
        <v>183317507</v>
      </c>
      <c r="C15" s="7">
        <v>12.2133909055886</v>
      </c>
      <c r="D15" s="1">
        <f>SUMPRODUCT(H15:P15,$H$8:$P$8)</f>
        <v>40.369999999999997</v>
      </c>
      <c r="E15" s="1">
        <f t="shared" si="1"/>
        <v>0</v>
      </c>
      <c r="H15" s="7">
        <v>40.369999999999997</v>
      </c>
      <c r="I15" s="7">
        <v>32.57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S15" s="12">
        <f>MIN($C15,H15*H$8)</f>
        <v>12.2133909055886</v>
      </c>
      <c r="T15">
        <f>MIN($C15,I15*I$8)</f>
        <v>0</v>
      </c>
      <c r="U15">
        <f>MIN($C15,J15*J$8)</f>
        <v>0</v>
      </c>
      <c r="V15">
        <f>MIN($C15,K15*K$8)</f>
        <v>0</v>
      </c>
      <c r="W15">
        <f>MIN($C15,L15*L$8)</f>
        <v>0</v>
      </c>
      <c r="X15">
        <f>MIN($C15,M15*M$8)</f>
        <v>0</v>
      </c>
      <c r="Y15">
        <f>MIN($C15,N15*N$8)</f>
        <v>0</v>
      </c>
      <c r="Z15">
        <f>MIN($C15,O15*O$8)</f>
        <v>0</v>
      </c>
      <c r="AA15">
        <f>MIN($C15,P15*P$8)</f>
        <v>0</v>
      </c>
      <c r="AB15">
        <f>MIN($C15,Q15*Q$8)</f>
        <v>0</v>
      </c>
    </row>
    <row r="16" spans="2:28" x14ac:dyDescent="0.3">
      <c r="B16" s="2">
        <v>183317907</v>
      </c>
      <c r="C16" s="7">
        <v>12.2133909055886</v>
      </c>
      <c r="D16" s="1">
        <f>SUMPRODUCT(H16:P16,$H$8:$P$8)</f>
        <v>47.23</v>
      </c>
      <c r="E16" s="1">
        <f t="shared" si="1"/>
        <v>0</v>
      </c>
      <c r="H16" s="7">
        <v>47.23</v>
      </c>
      <c r="I16" s="7">
        <v>32.57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S16" s="12">
        <f>MIN($C16,H16*H$8)</f>
        <v>12.2133909055886</v>
      </c>
      <c r="T16">
        <f>MIN($C16,I16*I$8)</f>
        <v>0</v>
      </c>
      <c r="U16">
        <f>MIN($C16,J16*J$8)</f>
        <v>0</v>
      </c>
      <c r="V16">
        <f>MIN($C16,K16*K$8)</f>
        <v>0</v>
      </c>
      <c r="W16">
        <f>MIN($C16,L16*L$8)</f>
        <v>0</v>
      </c>
      <c r="X16">
        <f>MIN($C16,M16*M$8)</f>
        <v>0</v>
      </c>
      <c r="Y16">
        <f>MIN($C16,N16*N$8)</f>
        <v>0</v>
      </c>
      <c r="Z16">
        <f>MIN($C16,O16*O$8)</f>
        <v>0</v>
      </c>
      <c r="AA16">
        <f>MIN($C16,P16*P$8)</f>
        <v>0</v>
      </c>
      <c r="AB16">
        <f>MIN($C16,Q16*Q$8)</f>
        <v>0</v>
      </c>
    </row>
    <row r="17" spans="2:28" x14ac:dyDescent="0.3">
      <c r="B17" s="2">
        <v>183318807</v>
      </c>
      <c r="C17" s="7">
        <v>138.01172174307399</v>
      </c>
      <c r="D17" s="1">
        <f>SUMPRODUCT(H17:P17,$H$8:$P$8)</f>
        <v>162.91999999999999</v>
      </c>
      <c r="E17" s="1">
        <f t="shared" si="1"/>
        <v>0</v>
      </c>
      <c r="H17" s="7">
        <v>0</v>
      </c>
      <c r="I17" s="7">
        <v>0</v>
      </c>
      <c r="J17" s="7">
        <v>0</v>
      </c>
      <c r="K17" s="7">
        <v>162.91999999999999</v>
      </c>
      <c r="L17" s="7">
        <v>70.28</v>
      </c>
      <c r="M17" s="7">
        <v>41.14</v>
      </c>
      <c r="N17" s="7">
        <v>0</v>
      </c>
      <c r="O17" s="7">
        <v>0</v>
      </c>
      <c r="P17" s="7">
        <v>0</v>
      </c>
      <c r="Q17" s="7">
        <v>0</v>
      </c>
      <c r="S17" s="12">
        <f>MIN($C17,H17*H$8)</f>
        <v>0</v>
      </c>
      <c r="T17">
        <f>MIN($C17,I17*I$8)</f>
        <v>0</v>
      </c>
      <c r="U17">
        <f>MIN($C17,J17*J$8)</f>
        <v>0</v>
      </c>
      <c r="V17">
        <f>MIN($C17,K17*K$8)</f>
        <v>138.01172174307399</v>
      </c>
      <c r="W17">
        <f>MIN($C17,L17*L$8)</f>
        <v>0</v>
      </c>
      <c r="X17">
        <f>MIN($C17,M17*M$8)</f>
        <v>0</v>
      </c>
      <c r="Y17">
        <f>MIN($C17,N17*N$8)</f>
        <v>0</v>
      </c>
      <c r="Z17">
        <f>MIN($C17,O17*O$8)</f>
        <v>0</v>
      </c>
      <c r="AA17">
        <f>MIN($C17,P17*P$8)</f>
        <v>0</v>
      </c>
      <c r="AB17">
        <f>MIN($C17,Q17*Q$8)</f>
        <v>0</v>
      </c>
    </row>
    <row r="18" spans="2:28" x14ac:dyDescent="0.3">
      <c r="B18" s="2">
        <v>183319907</v>
      </c>
      <c r="C18" s="7">
        <v>106.591789222911</v>
      </c>
      <c r="D18" s="1">
        <f>SUMPRODUCT(H18:P18,$H$8:$P$8)</f>
        <v>176.21</v>
      </c>
      <c r="E18" s="1">
        <f t="shared" si="1"/>
        <v>0</v>
      </c>
      <c r="H18" s="7">
        <v>0</v>
      </c>
      <c r="I18" s="7">
        <v>0</v>
      </c>
      <c r="J18" s="7">
        <v>0</v>
      </c>
      <c r="K18" s="7">
        <v>176.21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S18" s="12">
        <f>MIN($C18,H18*H$8)</f>
        <v>0</v>
      </c>
      <c r="T18">
        <f>MIN($C18,I18*I$8)</f>
        <v>0</v>
      </c>
      <c r="U18">
        <f>MIN($C18,J18*J$8)</f>
        <v>0</v>
      </c>
      <c r="V18">
        <f>MIN($C18,K18*K$8)</f>
        <v>106.591789222911</v>
      </c>
      <c r="W18">
        <f>MIN($C18,L18*L$8)</f>
        <v>0</v>
      </c>
      <c r="X18">
        <f>MIN($C18,M18*M$8)</f>
        <v>0</v>
      </c>
      <c r="Y18">
        <f>MIN($C18,N18*N$8)</f>
        <v>0</v>
      </c>
      <c r="Z18">
        <f>MIN($C18,O18*O$8)</f>
        <v>0</v>
      </c>
      <c r="AA18">
        <f>MIN($C18,P18*P$8)</f>
        <v>0</v>
      </c>
      <c r="AB18">
        <f>MIN($C18,Q18*Q$8)</f>
        <v>0</v>
      </c>
    </row>
    <row r="19" spans="2:28" x14ac:dyDescent="0.3">
      <c r="B19" s="2">
        <v>183320807</v>
      </c>
      <c r="C19" s="7">
        <v>76.231752502267994</v>
      </c>
      <c r="D19" s="1">
        <f>SUMPRODUCT(H19:P19,$H$8:$P$8)</f>
        <v>130.36000000000001</v>
      </c>
      <c r="E19" s="1">
        <f t="shared" si="1"/>
        <v>0</v>
      </c>
      <c r="H19" s="7">
        <v>0</v>
      </c>
      <c r="I19" s="7">
        <v>0</v>
      </c>
      <c r="J19" s="7">
        <v>0</v>
      </c>
      <c r="K19" s="7">
        <v>130.36000000000001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S19" s="12">
        <f>MIN($C19,H19*H$8)</f>
        <v>0</v>
      </c>
      <c r="T19">
        <f>MIN($C19,I19*I$8)</f>
        <v>0</v>
      </c>
      <c r="U19">
        <f>MIN($C19,J19*J$8)</f>
        <v>0</v>
      </c>
      <c r="V19">
        <f>MIN($C19,K19*K$8)</f>
        <v>76.231752502267994</v>
      </c>
      <c r="W19">
        <f>MIN($C19,L19*L$8)</f>
        <v>0</v>
      </c>
      <c r="X19">
        <f>MIN($C19,M19*M$8)</f>
        <v>0</v>
      </c>
      <c r="Y19">
        <f>MIN($C19,N19*N$8)</f>
        <v>0</v>
      </c>
      <c r="Z19">
        <f>MIN($C19,O19*O$8)</f>
        <v>0</v>
      </c>
      <c r="AA19">
        <f>MIN($C19,P19*P$8)</f>
        <v>0</v>
      </c>
      <c r="AB19">
        <f>MIN($C19,Q19*Q$8)</f>
        <v>0</v>
      </c>
    </row>
    <row r="20" spans="2:28" x14ac:dyDescent="0.3">
      <c r="B20" s="2">
        <v>183321307</v>
      </c>
      <c r="C20" s="7">
        <v>12.2133909055886</v>
      </c>
      <c r="D20" s="1">
        <f>SUMPRODUCT(H20:P20,$H$8:$P$8)</f>
        <v>38.659999999999997</v>
      </c>
      <c r="E20" s="1">
        <f t="shared" si="1"/>
        <v>0</v>
      </c>
      <c r="H20" s="7">
        <v>38.659999999999997</v>
      </c>
      <c r="I20" s="7">
        <v>25.71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S20" s="12">
        <f>MIN($C20,H20*H$8)</f>
        <v>12.2133909055886</v>
      </c>
      <c r="T20">
        <f>MIN($C20,I20*I$8)</f>
        <v>0</v>
      </c>
      <c r="U20">
        <f>MIN($C20,J20*J$8)</f>
        <v>0</v>
      </c>
      <c r="V20">
        <f>MIN($C20,K20*K$8)</f>
        <v>0</v>
      </c>
      <c r="W20">
        <f>MIN($C20,L20*L$8)</f>
        <v>0</v>
      </c>
      <c r="X20">
        <f>MIN($C20,M20*M$8)</f>
        <v>0</v>
      </c>
      <c r="Y20">
        <f>MIN($C20,N20*N$8)</f>
        <v>0</v>
      </c>
      <c r="Z20">
        <f>MIN($C20,O20*O$8)</f>
        <v>0</v>
      </c>
      <c r="AA20">
        <f>MIN($C20,P20*P$8)</f>
        <v>0</v>
      </c>
      <c r="AB20">
        <f>MIN($C20,Q20*Q$8)</f>
        <v>0</v>
      </c>
    </row>
    <row r="21" spans="2:28" x14ac:dyDescent="0.3">
      <c r="B21" s="2">
        <v>183321507</v>
      </c>
      <c r="C21" s="7">
        <v>12.2133909055886</v>
      </c>
      <c r="D21" s="1">
        <f>SUMPRODUCT(H21:P21,$H$8:$P$8)</f>
        <v>38.659999999999997</v>
      </c>
      <c r="E21" s="1">
        <f t="shared" si="1"/>
        <v>0</v>
      </c>
      <c r="H21" s="7">
        <v>38.659999999999997</v>
      </c>
      <c r="I21" s="7">
        <v>22.28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S21" s="12">
        <f>MIN($C21,H21*H$8)</f>
        <v>12.2133909055886</v>
      </c>
      <c r="T21">
        <f>MIN($C21,I21*I$8)</f>
        <v>0</v>
      </c>
      <c r="U21">
        <f>MIN($C21,J21*J$8)</f>
        <v>0</v>
      </c>
      <c r="V21">
        <f>MIN($C21,K21*K$8)</f>
        <v>0</v>
      </c>
      <c r="W21">
        <f>MIN($C21,L21*L$8)</f>
        <v>0</v>
      </c>
      <c r="X21">
        <f>MIN($C21,M21*M$8)</f>
        <v>0</v>
      </c>
      <c r="Y21">
        <f>MIN($C21,N21*N$8)</f>
        <v>0</v>
      </c>
      <c r="Z21">
        <f>MIN($C21,O21*O$8)</f>
        <v>0</v>
      </c>
      <c r="AA21">
        <f>MIN($C21,P21*P$8)</f>
        <v>0</v>
      </c>
      <c r="AB21">
        <f>MIN($C21,Q21*Q$8)</f>
        <v>0</v>
      </c>
    </row>
    <row r="22" spans="2:28" x14ac:dyDescent="0.3">
      <c r="B22" s="2">
        <v>183321707</v>
      </c>
      <c r="C22" s="7">
        <v>12.2133909055886</v>
      </c>
      <c r="D22" s="1">
        <f>SUMPRODUCT(H22:P22,$H$8:$P$8)</f>
        <v>38.659999999999997</v>
      </c>
      <c r="E22" s="1">
        <f t="shared" si="1"/>
        <v>0</v>
      </c>
      <c r="H22" s="7">
        <v>38.659999999999997</v>
      </c>
      <c r="I22" s="7">
        <v>22.28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S22" s="12">
        <f>MIN($C22,H22*H$8)</f>
        <v>12.2133909055886</v>
      </c>
      <c r="T22">
        <f>MIN($C22,I22*I$8)</f>
        <v>0</v>
      </c>
      <c r="U22">
        <f>MIN($C22,J22*J$8)</f>
        <v>0</v>
      </c>
      <c r="V22">
        <f>MIN($C22,K22*K$8)</f>
        <v>0</v>
      </c>
      <c r="W22">
        <f>MIN($C22,L22*L$8)</f>
        <v>0</v>
      </c>
      <c r="X22">
        <f>MIN($C22,M22*M$8)</f>
        <v>0</v>
      </c>
      <c r="Y22">
        <f>MIN($C22,N22*N$8)</f>
        <v>0</v>
      </c>
      <c r="Z22">
        <f>MIN($C22,O22*O$8)</f>
        <v>0</v>
      </c>
      <c r="AA22">
        <f>MIN($C22,P22*P$8)</f>
        <v>0</v>
      </c>
      <c r="AB22">
        <f>MIN($C22,Q22*Q$8)</f>
        <v>0</v>
      </c>
    </row>
    <row r="23" spans="2:28" x14ac:dyDescent="0.3">
      <c r="B23" s="2">
        <v>183322607</v>
      </c>
      <c r="C23" s="7">
        <v>12.2133909055886</v>
      </c>
      <c r="D23" s="1">
        <f>SUMPRODUCT(H23:P23,$H$8:$P$8)</f>
        <v>38.659999999999997</v>
      </c>
      <c r="E23" s="1">
        <f t="shared" si="1"/>
        <v>0</v>
      </c>
      <c r="H23" s="7">
        <v>38.659999999999997</v>
      </c>
      <c r="I23" s="7">
        <v>25.71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S23" s="12">
        <f>MIN($C23,H23*H$8)</f>
        <v>12.2133909055886</v>
      </c>
      <c r="T23">
        <f>MIN($C23,I23*I$8)</f>
        <v>0</v>
      </c>
      <c r="U23">
        <f>MIN($C23,J23*J$8)</f>
        <v>0</v>
      </c>
      <c r="V23">
        <f>MIN($C23,K23*K$8)</f>
        <v>0</v>
      </c>
      <c r="W23">
        <f>MIN($C23,L23*L$8)</f>
        <v>0</v>
      </c>
      <c r="X23">
        <f>MIN($C23,M23*M$8)</f>
        <v>0</v>
      </c>
      <c r="Y23">
        <f>MIN($C23,N23*N$8)</f>
        <v>0</v>
      </c>
      <c r="Z23">
        <f>MIN($C23,O23*O$8)</f>
        <v>0</v>
      </c>
      <c r="AA23">
        <f>MIN($C23,P23*P$8)</f>
        <v>0</v>
      </c>
      <c r="AB23">
        <f>MIN($C23,Q23*Q$8)</f>
        <v>0</v>
      </c>
    </row>
    <row r="24" spans="2:28" x14ac:dyDescent="0.3">
      <c r="B24" s="2">
        <v>183324507</v>
      </c>
      <c r="C24" s="7">
        <v>12.2133909055886</v>
      </c>
      <c r="D24" s="1">
        <f>SUMPRODUCT(H24:P24,$H$8:$P$8)</f>
        <v>43.81</v>
      </c>
      <c r="E24" s="1">
        <f t="shared" si="1"/>
        <v>0</v>
      </c>
      <c r="H24" s="7">
        <v>43.81</v>
      </c>
      <c r="I24" s="7">
        <v>30.85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S24" s="12">
        <f>MIN($C24,H24*H$8)</f>
        <v>12.2133909055886</v>
      </c>
      <c r="T24">
        <f>MIN($C24,I24*I$8)</f>
        <v>0</v>
      </c>
      <c r="U24">
        <f>MIN($C24,J24*J$8)</f>
        <v>0</v>
      </c>
      <c r="V24">
        <f>MIN($C24,K24*K$8)</f>
        <v>0</v>
      </c>
      <c r="W24">
        <f>MIN($C24,L24*L$8)</f>
        <v>0</v>
      </c>
      <c r="X24">
        <f>MIN($C24,M24*M$8)</f>
        <v>0</v>
      </c>
      <c r="Y24">
        <f>MIN($C24,N24*N$8)</f>
        <v>0</v>
      </c>
      <c r="Z24">
        <f>MIN($C24,O24*O$8)</f>
        <v>0</v>
      </c>
      <c r="AA24">
        <f>MIN($C24,P24*P$8)</f>
        <v>0</v>
      </c>
      <c r="AB24">
        <f>MIN($C24,Q24*Q$8)</f>
        <v>0</v>
      </c>
    </row>
    <row r="25" spans="2:28" x14ac:dyDescent="0.3">
      <c r="B25" s="2">
        <v>183340301</v>
      </c>
      <c r="C25" s="7">
        <v>106.591789222911</v>
      </c>
      <c r="D25" s="1">
        <f>SUMPRODUCT(H25:P25,$H$8:$P$8)</f>
        <v>197.22</v>
      </c>
      <c r="E25" s="1">
        <f t="shared" si="1"/>
        <v>0</v>
      </c>
      <c r="H25" s="7">
        <v>0</v>
      </c>
      <c r="I25" s="7">
        <v>0</v>
      </c>
      <c r="J25" s="7">
        <v>0</v>
      </c>
      <c r="K25" s="7">
        <v>197.22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S25" s="12">
        <f>MIN($C25,H25*H$8)</f>
        <v>0</v>
      </c>
      <c r="T25">
        <f>MIN($C25,I25*I$8)</f>
        <v>0</v>
      </c>
      <c r="U25">
        <f>MIN($C25,J25*J$8)</f>
        <v>0</v>
      </c>
      <c r="V25">
        <f>MIN($C25,K25*K$8)</f>
        <v>106.591789222911</v>
      </c>
      <c r="W25">
        <f>MIN($C25,L25*L$8)</f>
        <v>0</v>
      </c>
      <c r="X25">
        <f>MIN($C25,M25*M$8)</f>
        <v>0</v>
      </c>
      <c r="Y25">
        <f>MIN($C25,N25*N$8)</f>
        <v>0</v>
      </c>
      <c r="Z25">
        <f>MIN($C25,O25*O$8)</f>
        <v>0</v>
      </c>
      <c r="AA25">
        <f>MIN($C25,P25*P$8)</f>
        <v>0</v>
      </c>
      <c r="AB25">
        <f>MIN($C25,Q25*Q$8)</f>
        <v>0</v>
      </c>
    </row>
    <row r="26" spans="2:28" x14ac:dyDescent="0.3">
      <c r="B26" s="2">
        <v>183341001</v>
      </c>
      <c r="C26" s="7">
        <v>93.668821760473193</v>
      </c>
      <c r="D26" s="1">
        <f>SUMPRODUCT(H26:P26,$H$8:$P$8)</f>
        <v>201.93</v>
      </c>
      <c r="E26" s="1">
        <f t="shared" si="1"/>
        <v>0</v>
      </c>
      <c r="H26" s="7">
        <v>0</v>
      </c>
      <c r="I26" s="7">
        <v>0</v>
      </c>
      <c r="J26" s="7">
        <v>0</v>
      </c>
      <c r="K26" s="7">
        <v>201.93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S26" s="12">
        <f>MIN($C26,H26*H$8)</f>
        <v>0</v>
      </c>
      <c r="T26">
        <f>MIN($C26,I26*I$8)</f>
        <v>0</v>
      </c>
      <c r="U26">
        <f>MIN($C26,J26*J$8)</f>
        <v>0</v>
      </c>
      <c r="V26">
        <f>MIN($C26,K26*K$8)</f>
        <v>93.668821760473193</v>
      </c>
      <c r="W26">
        <f>MIN($C26,L26*L$8)</f>
        <v>0</v>
      </c>
      <c r="X26">
        <f>MIN($C26,M26*M$8)</f>
        <v>0</v>
      </c>
      <c r="Y26">
        <f>MIN($C26,N26*N$8)</f>
        <v>0</v>
      </c>
      <c r="Z26">
        <f>MIN($C26,O26*O$8)</f>
        <v>0</v>
      </c>
      <c r="AA26">
        <f>MIN($C26,P26*P$8)</f>
        <v>0</v>
      </c>
      <c r="AB26">
        <f>MIN($C26,Q26*Q$8)</f>
        <v>0</v>
      </c>
    </row>
    <row r="27" spans="2:28" x14ac:dyDescent="0.3">
      <c r="B27" s="2">
        <v>183341701</v>
      </c>
      <c r="C27" s="7">
        <v>76.231752502267994</v>
      </c>
      <c r="D27" s="1">
        <f>SUMPRODUCT(H27:P27,$H$8:$P$8)</f>
        <v>153.93</v>
      </c>
      <c r="E27" s="1">
        <f t="shared" si="1"/>
        <v>0</v>
      </c>
      <c r="H27" s="7">
        <v>0</v>
      </c>
      <c r="I27" s="7">
        <v>0</v>
      </c>
      <c r="J27" s="7">
        <v>0</v>
      </c>
      <c r="K27" s="7">
        <v>153.93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S27" s="12">
        <f>MIN($C27,H27*H$8)</f>
        <v>0</v>
      </c>
      <c r="T27">
        <f>MIN($C27,I27*I$8)</f>
        <v>0</v>
      </c>
      <c r="U27">
        <f>MIN($C27,J27*J$8)</f>
        <v>0</v>
      </c>
      <c r="V27">
        <f>MIN($C27,K27*K$8)</f>
        <v>76.231752502267994</v>
      </c>
      <c r="W27">
        <f>MIN($C27,L27*L$8)</f>
        <v>0</v>
      </c>
      <c r="X27">
        <f>MIN($C27,M27*M$8)</f>
        <v>0</v>
      </c>
      <c r="Y27">
        <f>MIN($C27,N27*N$8)</f>
        <v>0</v>
      </c>
      <c r="Z27">
        <f>MIN($C27,O27*O$8)</f>
        <v>0</v>
      </c>
      <c r="AA27">
        <f>MIN($C27,P27*P$8)</f>
        <v>0</v>
      </c>
      <c r="AB27">
        <f>MIN($C27,Q27*Q$8)</f>
        <v>0</v>
      </c>
    </row>
    <row r="28" spans="2:28" x14ac:dyDescent="0.3">
      <c r="B28" s="2">
        <v>183342301</v>
      </c>
      <c r="C28" s="7">
        <v>12.2133909055886</v>
      </c>
      <c r="D28" s="1">
        <f>SUMPRODUCT(H28:P28,$H$8:$P$8)</f>
        <v>47.23</v>
      </c>
      <c r="E28" s="1">
        <f t="shared" si="1"/>
        <v>0</v>
      </c>
      <c r="H28" s="7">
        <v>47.23</v>
      </c>
      <c r="I28" s="7">
        <v>36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S28" s="12">
        <f>MIN($C28,H28*H$8)</f>
        <v>12.2133909055886</v>
      </c>
      <c r="T28">
        <f>MIN($C28,I28*I$8)</f>
        <v>0</v>
      </c>
      <c r="U28">
        <f>MIN($C28,J28*J$8)</f>
        <v>0</v>
      </c>
      <c r="V28">
        <f>MIN($C28,K28*K$8)</f>
        <v>0</v>
      </c>
      <c r="W28">
        <f>MIN($C28,L28*L$8)</f>
        <v>0</v>
      </c>
      <c r="X28">
        <f>MIN($C28,M28*M$8)</f>
        <v>0</v>
      </c>
      <c r="Y28">
        <f>MIN($C28,N28*N$8)</f>
        <v>0</v>
      </c>
      <c r="Z28">
        <f>MIN($C28,O28*O$8)</f>
        <v>0</v>
      </c>
      <c r="AA28">
        <f>MIN($C28,P28*P$8)</f>
        <v>0</v>
      </c>
      <c r="AB28">
        <f>MIN($C28,Q28*Q$8)</f>
        <v>0</v>
      </c>
    </row>
    <row r="29" spans="2:28" x14ac:dyDescent="0.3">
      <c r="B29" s="2">
        <v>183343201</v>
      </c>
      <c r="C29" s="7">
        <v>201.06668301291199</v>
      </c>
      <c r="D29" s="1">
        <f>SUMPRODUCT(H29:P29,$H$8:$P$8)</f>
        <v>461.79</v>
      </c>
      <c r="E29" s="1">
        <f t="shared" si="1"/>
        <v>0</v>
      </c>
      <c r="H29" s="7">
        <v>0</v>
      </c>
      <c r="I29" s="7">
        <v>0</v>
      </c>
      <c r="J29" s="7">
        <v>461.79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S29" s="12">
        <f>MIN($C29,H29*H$8)</f>
        <v>0</v>
      </c>
      <c r="T29">
        <f>MIN($C29,I29*I$8)</f>
        <v>0</v>
      </c>
      <c r="U29">
        <f>MIN($C29,J29*J$8)</f>
        <v>201.06668301291199</v>
      </c>
      <c r="V29">
        <f>MIN($C29,K29*K$8)</f>
        <v>0</v>
      </c>
      <c r="W29">
        <f>MIN($C29,L29*L$8)</f>
        <v>0</v>
      </c>
      <c r="X29">
        <f>MIN($C29,M29*M$8)</f>
        <v>0</v>
      </c>
      <c r="Y29">
        <f>MIN($C29,N29*N$8)</f>
        <v>0</v>
      </c>
      <c r="Z29">
        <f>MIN($C29,O29*O$8)</f>
        <v>0</v>
      </c>
      <c r="AA29">
        <f>MIN($C29,P29*P$8)</f>
        <v>0</v>
      </c>
      <c r="AB29">
        <f>MIN($C29,Q29*Q$8)</f>
        <v>0</v>
      </c>
    </row>
    <row r="30" spans="2:28" x14ac:dyDescent="0.3">
      <c r="B30" s="2">
        <v>183343801</v>
      </c>
      <c r="C30" s="7">
        <v>114.044455341941</v>
      </c>
      <c r="D30" s="1">
        <f>SUMPRODUCT(H30:P30,$H$8:$P$8)</f>
        <v>309.88</v>
      </c>
      <c r="E30" s="1">
        <f t="shared" si="1"/>
        <v>0</v>
      </c>
      <c r="H30" s="7">
        <v>0</v>
      </c>
      <c r="I30" s="7">
        <v>0</v>
      </c>
      <c r="J30" s="7">
        <v>309.88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S30" s="12">
        <f>MIN($C30,H30*H$8)</f>
        <v>0</v>
      </c>
      <c r="T30">
        <f>MIN($C30,I30*I$8)</f>
        <v>0</v>
      </c>
      <c r="U30">
        <f>MIN($C30,J30*J$8)</f>
        <v>114.044455341941</v>
      </c>
      <c r="V30">
        <f>MIN($C30,K30*K$8)</f>
        <v>0</v>
      </c>
      <c r="W30">
        <f>MIN($C30,L30*L$8)</f>
        <v>0</v>
      </c>
      <c r="X30">
        <f>MIN($C30,M30*M$8)</f>
        <v>0</v>
      </c>
      <c r="Y30">
        <f>MIN($C30,N30*N$8)</f>
        <v>0</v>
      </c>
      <c r="Z30">
        <f>MIN($C30,O30*O$8)</f>
        <v>0</v>
      </c>
      <c r="AA30">
        <f>MIN($C30,P30*P$8)</f>
        <v>0</v>
      </c>
      <c r="AB30">
        <f>MIN($C30,Q30*Q$8)</f>
        <v>0</v>
      </c>
    </row>
    <row r="31" spans="2:28" x14ac:dyDescent="0.3">
      <c r="B31" s="2">
        <v>183344301</v>
      </c>
      <c r="C31" s="7">
        <v>157.55556917742601</v>
      </c>
      <c r="D31" s="1">
        <f>SUMPRODUCT(H31:P31,$H$8:$P$8)</f>
        <v>391.51</v>
      </c>
      <c r="E31" s="1">
        <f t="shared" si="1"/>
        <v>0</v>
      </c>
      <c r="H31" s="7">
        <v>0</v>
      </c>
      <c r="I31" s="7">
        <v>0</v>
      </c>
      <c r="J31" s="7">
        <v>391.51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S31" s="12">
        <f>MIN($C31,H31*H$8)</f>
        <v>0</v>
      </c>
      <c r="T31">
        <f>MIN($C31,I31*I$8)</f>
        <v>0</v>
      </c>
      <c r="U31">
        <f>MIN($C31,J31*J$8)</f>
        <v>157.55556917742601</v>
      </c>
      <c r="V31">
        <f>MIN($C31,K31*K$8)</f>
        <v>0</v>
      </c>
      <c r="W31">
        <f>MIN($C31,L31*L$8)</f>
        <v>0</v>
      </c>
      <c r="X31">
        <f>MIN($C31,M31*M$8)</f>
        <v>0</v>
      </c>
      <c r="Y31">
        <f>MIN($C31,N31*N$8)</f>
        <v>0</v>
      </c>
      <c r="Z31">
        <f>MIN($C31,O31*O$8)</f>
        <v>0</v>
      </c>
      <c r="AA31">
        <f>MIN($C31,P31*P$8)</f>
        <v>0</v>
      </c>
      <c r="AB31">
        <f>MIN($C31,Q31*Q$8)</f>
        <v>0</v>
      </c>
    </row>
    <row r="32" spans="2:28" x14ac:dyDescent="0.3">
      <c r="B32" s="2">
        <v>183345101</v>
      </c>
      <c r="C32" s="7">
        <v>12.2133909055886</v>
      </c>
      <c r="D32" s="1">
        <f>SUMPRODUCT(H32:P32,$H$8:$P$8)</f>
        <v>47.23</v>
      </c>
      <c r="E32" s="1">
        <f t="shared" si="1"/>
        <v>0</v>
      </c>
      <c r="H32" s="7">
        <v>47.23</v>
      </c>
      <c r="I32" s="7">
        <v>34.29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S32" s="12">
        <f>MIN($C32,H32*H$8)</f>
        <v>12.2133909055886</v>
      </c>
      <c r="T32">
        <f>MIN($C32,I32*I$8)</f>
        <v>0</v>
      </c>
      <c r="U32">
        <f>MIN($C32,J32*J$8)</f>
        <v>0</v>
      </c>
      <c r="V32">
        <f>MIN($C32,K32*K$8)</f>
        <v>0</v>
      </c>
      <c r="W32">
        <f>MIN($C32,L32*L$8)</f>
        <v>0</v>
      </c>
      <c r="X32">
        <f>MIN($C32,M32*M$8)</f>
        <v>0</v>
      </c>
      <c r="Y32">
        <f>MIN($C32,N32*N$8)</f>
        <v>0</v>
      </c>
      <c r="Z32">
        <f>MIN($C32,O32*O$8)</f>
        <v>0</v>
      </c>
      <c r="AA32">
        <f>MIN($C32,P32*P$8)</f>
        <v>0</v>
      </c>
      <c r="AB32">
        <f>MIN($C32,Q32*Q$8)</f>
        <v>0</v>
      </c>
    </row>
    <row r="33" spans="2:28" x14ac:dyDescent="0.3">
      <c r="B33" s="2">
        <v>183345801</v>
      </c>
      <c r="C33" s="7">
        <v>12.2133909055886</v>
      </c>
      <c r="D33" s="1">
        <f>SUMPRODUCT(H33:P33,$H$8:$P$8)</f>
        <v>38.659999999999997</v>
      </c>
      <c r="E33" s="1">
        <f t="shared" si="1"/>
        <v>0</v>
      </c>
      <c r="H33" s="7">
        <v>38.659999999999997</v>
      </c>
      <c r="I33" s="7">
        <v>29.14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S33" s="12">
        <f>MIN($C33,H33*H$8)</f>
        <v>12.2133909055886</v>
      </c>
      <c r="T33">
        <f>MIN($C33,I33*I$8)</f>
        <v>0</v>
      </c>
      <c r="U33">
        <f>MIN($C33,J33*J$8)</f>
        <v>0</v>
      </c>
      <c r="V33">
        <f>MIN($C33,K33*K$8)</f>
        <v>0</v>
      </c>
      <c r="W33">
        <f>MIN($C33,L33*L$8)</f>
        <v>0</v>
      </c>
      <c r="X33">
        <f>MIN($C33,M33*M$8)</f>
        <v>0</v>
      </c>
      <c r="Y33">
        <f>MIN($C33,N33*N$8)</f>
        <v>0</v>
      </c>
      <c r="Z33">
        <f>MIN($C33,O33*O$8)</f>
        <v>0</v>
      </c>
      <c r="AA33">
        <f>MIN($C33,P33*P$8)</f>
        <v>0</v>
      </c>
      <c r="AB33">
        <f>MIN($C33,Q33*Q$8)</f>
        <v>0</v>
      </c>
    </row>
    <row r="34" spans="2:28" x14ac:dyDescent="0.3">
      <c r="B34" s="2">
        <v>183346001</v>
      </c>
      <c r="C34" s="7">
        <v>12.2133909055886</v>
      </c>
      <c r="D34" s="1">
        <f>SUMPRODUCT(H34:P34,$H$8:$P$8)</f>
        <v>43.81</v>
      </c>
      <c r="E34" s="1">
        <f t="shared" si="1"/>
        <v>0</v>
      </c>
      <c r="H34" s="7">
        <v>43.81</v>
      </c>
      <c r="I34" s="7">
        <v>32.57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S34" s="12">
        <f>MIN($C34,H34*H$8)</f>
        <v>12.2133909055886</v>
      </c>
      <c r="T34">
        <f>MIN($C34,I34*I$8)</f>
        <v>0</v>
      </c>
      <c r="U34">
        <f>MIN($C34,J34*J$8)</f>
        <v>0</v>
      </c>
      <c r="V34">
        <f>MIN($C34,K34*K$8)</f>
        <v>0</v>
      </c>
      <c r="W34">
        <f>MIN($C34,L34*L$8)</f>
        <v>0</v>
      </c>
      <c r="X34">
        <f>MIN($C34,M34*M$8)</f>
        <v>0</v>
      </c>
      <c r="Y34">
        <f>MIN($C34,N34*N$8)</f>
        <v>0</v>
      </c>
      <c r="Z34">
        <f>MIN($C34,O34*O$8)</f>
        <v>0</v>
      </c>
      <c r="AA34">
        <f>MIN($C34,P34*P$8)</f>
        <v>0</v>
      </c>
      <c r="AB34">
        <f>MIN($C34,Q34*Q$8)</f>
        <v>0</v>
      </c>
    </row>
    <row r="35" spans="2:28" x14ac:dyDescent="0.3">
      <c r="B35" s="2">
        <v>183346401</v>
      </c>
      <c r="C35" s="7">
        <v>12.2133909055886</v>
      </c>
      <c r="D35" s="1">
        <f>SUMPRODUCT(H35:P35,$H$8:$P$8)</f>
        <v>43.81</v>
      </c>
      <c r="E35" s="1">
        <f t="shared" si="1"/>
        <v>0</v>
      </c>
      <c r="H35" s="7">
        <v>43.81</v>
      </c>
      <c r="I35" s="7">
        <v>32.57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S35" s="12">
        <f>MIN($C35,H35*H$8)</f>
        <v>12.2133909055886</v>
      </c>
      <c r="T35">
        <f>MIN($C35,I35*I$8)</f>
        <v>0</v>
      </c>
      <c r="U35">
        <f>MIN($C35,J35*J$8)</f>
        <v>0</v>
      </c>
      <c r="V35">
        <f>MIN($C35,K35*K$8)</f>
        <v>0</v>
      </c>
      <c r="W35">
        <f>MIN($C35,L35*L$8)</f>
        <v>0</v>
      </c>
      <c r="X35">
        <f>MIN($C35,M35*M$8)</f>
        <v>0</v>
      </c>
      <c r="Y35">
        <f>MIN($C35,N35*N$8)</f>
        <v>0</v>
      </c>
      <c r="Z35">
        <f>MIN($C35,O35*O$8)</f>
        <v>0</v>
      </c>
      <c r="AA35">
        <f>MIN($C35,P35*P$8)</f>
        <v>0</v>
      </c>
      <c r="AB35">
        <f>MIN($C35,Q35*Q$8)</f>
        <v>0</v>
      </c>
    </row>
    <row r="36" spans="2:28" x14ac:dyDescent="0.3">
      <c r="B36" s="2">
        <v>183346601</v>
      </c>
      <c r="C36" s="7">
        <v>12.2133909055886</v>
      </c>
      <c r="D36" s="1">
        <f>SUMPRODUCT(H36:P36,$H$8:$P$8)</f>
        <v>45.52</v>
      </c>
      <c r="E36" s="1">
        <f t="shared" si="1"/>
        <v>0</v>
      </c>
      <c r="H36" s="7">
        <v>45.52</v>
      </c>
      <c r="I36" s="7">
        <v>29.14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S36" s="12">
        <f>MIN($C36,H36*H$8)</f>
        <v>12.2133909055886</v>
      </c>
      <c r="T36">
        <f>MIN($C36,I36*I$8)</f>
        <v>0</v>
      </c>
      <c r="U36">
        <f>MIN($C36,J36*J$8)</f>
        <v>0</v>
      </c>
      <c r="V36">
        <f>MIN($C36,K36*K$8)</f>
        <v>0</v>
      </c>
      <c r="W36">
        <f>MIN($C36,L36*L$8)</f>
        <v>0</v>
      </c>
      <c r="X36">
        <f>MIN($C36,M36*M$8)</f>
        <v>0</v>
      </c>
      <c r="Y36">
        <f>MIN($C36,N36*N$8)</f>
        <v>0</v>
      </c>
      <c r="Z36">
        <f>MIN($C36,O36*O$8)</f>
        <v>0</v>
      </c>
      <c r="AA36">
        <f>MIN($C36,P36*P$8)</f>
        <v>0</v>
      </c>
      <c r="AB36">
        <f>MIN($C36,Q36*Q$8)</f>
        <v>0</v>
      </c>
    </row>
    <row r="37" spans="2:28" x14ac:dyDescent="0.3">
      <c r="B37" s="2">
        <v>183360508</v>
      </c>
      <c r="C37" s="7">
        <v>12.2133909055886</v>
      </c>
      <c r="D37" s="1">
        <f>SUMPRODUCT(H37:P37,$H$8:$P$8)</f>
        <v>47.23</v>
      </c>
      <c r="E37" s="1">
        <f t="shared" si="1"/>
        <v>0</v>
      </c>
      <c r="H37" s="7">
        <v>47.23</v>
      </c>
      <c r="I37" s="7">
        <v>34.28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S37" s="12">
        <f>MIN($C37,H37*H$8)</f>
        <v>12.2133909055886</v>
      </c>
      <c r="T37">
        <f>MIN($C37,I37*I$8)</f>
        <v>0</v>
      </c>
      <c r="U37">
        <f>MIN($C37,J37*J$8)</f>
        <v>0</v>
      </c>
      <c r="V37">
        <f>MIN($C37,K37*K$8)</f>
        <v>0</v>
      </c>
      <c r="W37">
        <f>MIN($C37,L37*L$8)</f>
        <v>0</v>
      </c>
      <c r="X37">
        <f>MIN($C37,M37*M$8)</f>
        <v>0</v>
      </c>
      <c r="Y37">
        <f>MIN($C37,N37*N$8)</f>
        <v>0</v>
      </c>
      <c r="Z37">
        <f>MIN($C37,O37*O$8)</f>
        <v>0</v>
      </c>
      <c r="AA37">
        <f>MIN($C37,P37*P$8)</f>
        <v>0</v>
      </c>
      <c r="AB37">
        <f>MIN($C37,Q37*Q$8)</f>
        <v>0</v>
      </c>
    </row>
    <row r="38" spans="2:28" x14ac:dyDescent="0.3">
      <c r="B38" s="2">
        <v>183361208</v>
      </c>
      <c r="C38" s="7">
        <v>12.2133909055886</v>
      </c>
      <c r="D38" s="1">
        <f>SUMPRODUCT(H38:P38,$H$8:$P$8)</f>
        <v>38.659999999999997</v>
      </c>
      <c r="E38" s="1">
        <f t="shared" si="1"/>
        <v>0</v>
      </c>
      <c r="H38" s="7">
        <v>38.659999999999997</v>
      </c>
      <c r="I38" s="7">
        <v>29.14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S38" s="12">
        <f>MIN($C38,H38*H$8)</f>
        <v>12.2133909055886</v>
      </c>
      <c r="T38">
        <f>MIN($C38,I38*I$8)</f>
        <v>0</v>
      </c>
      <c r="U38">
        <f>MIN($C38,J38*J$8)</f>
        <v>0</v>
      </c>
      <c r="V38">
        <f>MIN($C38,K38*K$8)</f>
        <v>0</v>
      </c>
      <c r="W38">
        <f>MIN($C38,L38*L$8)</f>
        <v>0</v>
      </c>
      <c r="X38">
        <f>MIN($C38,M38*M$8)</f>
        <v>0</v>
      </c>
      <c r="Y38">
        <f>MIN($C38,N38*N$8)</f>
        <v>0</v>
      </c>
      <c r="Z38">
        <f>MIN($C38,O38*O$8)</f>
        <v>0</v>
      </c>
      <c r="AA38">
        <f>MIN($C38,P38*P$8)</f>
        <v>0</v>
      </c>
      <c r="AB38">
        <f>MIN($C38,Q38*Q$8)</f>
        <v>0</v>
      </c>
    </row>
    <row r="39" spans="2:28" x14ac:dyDescent="0.3">
      <c r="B39" s="2">
        <v>183361408</v>
      </c>
      <c r="C39" s="7">
        <v>12.2133909055886</v>
      </c>
      <c r="D39" s="1">
        <f>SUMPRODUCT(H39:P39,$H$8:$P$8)</f>
        <v>43.81</v>
      </c>
      <c r="E39" s="1">
        <f t="shared" si="1"/>
        <v>0</v>
      </c>
      <c r="H39" s="7">
        <v>43.81</v>
      </c>
      <c r="I39" s="7">
        <v>32.57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S39" s="12">
        <f>MIN($C39,H39*H$8)</f>
        <v>12.2133909055886</v>
      </c>
      <c r="T39">
        <f>MIN($C39,I39*I$8)</f>
        <v>0</v>
      </c>
      <c r="U39">
        <f>MIN($C39,J39*J$8)</f>
        <v>0</v>
      </c>
      <c r="V39">
        <f>MIN($C39,K39*K$8)</f>
        <v>0</v>
      </c>
      <c r="W39">
        <f>MIN($C39,L39*L$8)</f>
        <v>0</v>
      </c>
      <c r="X39">
        <f>MIN($C39,M39*M$8)</f>
        <v>0</v>
      </c>
      <c r="Y39">
        <f>MIN($C39,N39*N$8)</f>
        <v>0</v>
      </c>
      <c r="Z39">
        <f>MIN($C39,O39*O$8)</f>
        <v>0</v>
      </c>
      <c r="AA39">
        <f>MIN($C39,P39*P$8)</f>
        <v>0</v>
      </c>
      <c r="AB39">
        <f>MIN($C39,Q39*Q$8)</f>
        <v>0</v>
      </c>
    </row>
    <row r="40" spans="2:28" x14ac:dyDescent="0.3">
      <c r="B40" s="2">
        <v>183361808</v>
      </c>
      <c r="C40" s="7">
        <v>12.2133909055886</v>
      </c>
      <c r="D40" s="1">
        <f>SUMPRODUCT(H40:P40,$H$8:$P$8)</f>
        <v>43.81</v>
      </c>
      <c r="E40" s="1">
        <f t="shared" si="1"/>
        <v>0</v>
      </c>
      <c r="H40" s="7">
        <v>43.81</v>
      </c>
      <c r="I40" s="7">
        <v>32.57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S40" s="12">
        <f>MIN($C40,H40*H$8)</f>
        <v>12.2133909055886</v>
      </c>
      <c r="T40">
        <f>MIN($C40,I40*I$8)</f>
        <v>0</v>
      </c>
      <c r="U40">
        <f>MIN($C40,J40*J$8)</f>
        <v>0</v>
      </c>
      <c r="V40">
        <f>MIN($C40,K40*K$8)</f>
        <v>0</v>
      </c>
      <c r="W40">
        <f>MIN($C40,L40*L$8)</f>
        <v>0</v>
      </c>
      <c r="X40">
        <f>MIN($C40,M40*M$8)</f>
        <v>0</v>
      </c>
      <c r="Y40">
        <f>MIN($C40,N40*N$8)</f>
        <v>0</v>
      </c>
      <c r="Z40">
        <f>MIN($C40,O40*O$8)</f>
        <v>0</v>
      </c>
      <c r="AA40">
        <f>MIN($C40,P40*P$8)</f>
        <v>0</v>
      </c>
      <c r="AB40">
        <f>MIN($C40,Q40*Q$8)</f>
        <v>0</v>
      </c>
    </row>
    <row r="41" spans="2:28" x14ac:dyDescent="0.3">
      <c r="B41" s="2">
        <v>183362008</v>
      </c>
      <c r="C41" s="7">
        <v>12.2133909055886</v>
      </c>
      <c r="D41" s="1">
        <f>SUMPRODUCT(H41:P41,$H$8:$P$8)</f>
        <v>45.52</v>
      </c>
      <c r="E41" s="1">
        <f t="shared" si="1"/>
        <v>0</v>
      </c>
      <c r="H41" s="7">
        <v>45.52</v>
      </c>
      <c r="I41" s="7">
        <v>29.14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S41" s="12">
        <f>MIN($C41,H41*H$8)</f>
        <v>12.2133909055886</v>
      </c>
      <c r="T41">
        <f>MIN($C41,I41*I$8)</f>
        <v>0</v>
      </c>
      <c r="U41">
        <f>MIN($C41,J41*J$8)</f>
        <v>0</v>
      </c>
      <c r="V41">
        <f>MIN($C41,K41*K$8)</f>
        <v>0</v>
      </c>
      <c r="W41">
        <f>MIN($C41,L41*L$8)</f>
        <v>0</v>
      </c>
      <c r="X41">
        <f>MIN($C41,M41*M$8)</f>
        <v>0</v>
      </c>
      <c r="Y41">
        <f>MIN($C41,N41*N$8)</f>
        <v>0</v>
      </c>
      <c r="Z41">
        <f>MIN($C41,O41*O$8)</f>
        <v>0</v>
      </c>
      <c r="AA41">
        <f>MIN($C41,P41*P$8)</f>
        <v>0</v>
      </c>
      <c r="AB41">
        <f>MIN($C41,Q41*Q$8)</f>
        <v>0</v>
      </c>
    </row>
    <row r="42" spans="2:28" x14ac:dyDescent="0.3">
      <c r="B42" s="2">
        <v>183375908</v>
      </c>
      <c r="C42" s="7">
        <v>106.591789222911</v>
      </c>
      <c r="D42" s="1">
        <f>SUMPRODUCT(H42:P42,$H$8:$P$8)</f>
        <v>197.21</v>
      </c>
      <c r="E42" s="1">
        <f t="shared" si="1"/>
        <v>0</v>
      </c>
      <c r="H42" s="7">
        <v>0</v>
      </c>
      <c r="I42" s="7">
        <v>0</v>
      </c>
      <c r="J42" s="7">
        <v>0</v>
      </c>
      <c r="K42" s="7">
        <v>197.21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S42" s="12">
        <f>MIN($C42,H42*H$8)</f>
        <v>0</v>
      </c>
      <c r="T42">
        <f>MIN($C42,I42*I$8)</f>
        <v>0</v>
      </c>
      <c r="U42">
        <f>MIN($C42,J42*J$8)</f>
        <v>0</v>
      </c>
      <c r="V42">
        <f>MIN($C42,K42*K$8)</f>
        <v>106.591789222911</v>
      </c>
      <c r="W42">
        <f>MIN($C42,L42*L$8)</f>
        <v>0</v>
      </c>
      <c r="X42">
        <f>MIN($C42,M42*M$8)</f>
        <v>0</v>
      </c>
      <c r="Y42">
        <f>MIN($C42,N42*N$8)</f>
        <v>0</v>
      </c>
      <c r="Z42">
        <f>MIN($C42,O42*O$8)</f>
        <v>0</v>
      </c>
      <c r="AA42">
        <f>MIN($C42,P42*P$8)</f>
        <v>0</v>
      </c>
      <c r="AB42">
        <f>MIN($C42,Q42*Q$8)</f>
        <v>0</v>
      </c>
    </row>
    <row r="43" spans="2:28" x14ac:dyDescent="0.3">
      <c r="B43" s="2">
        <v>183376608</v>
      </c>
      <c r="C43" s="7">
        <v>93.668821760473193</v>
      </c>
      <c r="D43" s="1">
        <f>SUMPRODUCT(H43:P43,$H$8:$P$8)</f>
        <v>201.92</v>
      </c>
      <c r="E43" s="1">
        <f t="shared" si="1"/>
        <v>0</v>
      </c>
      <c r="H43" s="7">
        <v>0</v>
      </c>
      <c r="I43" s="7">
        <v>0</v>
      </c>
      <c r="J43" s="7">
        <v>0</v>
      </c>
      <c r="K43" s="7">
        <v>201.92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S43" s="12">
        <f>MIN($C43,H43*H$8)</f>
        <v>0</v>
      </c>
      <c r="T43">
        <f>MIN($C43,I43*I$8)</f>
        <v>0</v>
      </c>
      <c r="U43">
        <f>MIN($C43,J43*J$8)</f>
        <v>0</v>
      </c>
      <c r="V43">
        <f>MIN($C43,K43*K$8)</f>
        <v>93.668821760473193</v>
      </c>
      <c r="W43">
        <f>MIN($C43,L43*L$8)</f>
        <v>0</v>
      </c>
      <c r="X43">
        <f>MIN($C43,M43*M$8)</f>
        <v>0</v>
      </c>
      <c r="Y43">
        <f>MIN($C43,N43*N$8)</f>
        <v>0</v>
      </c>
      <c r="Z43">
        <f>MIN($C43,O43*O$8)</f>
        <v>0</v>
      </c>
      <c r="AA43">
        <f>MIN($C43,P43*P$8)</f>
        <v>0</v>
      </c>
      <c r="AB43">
        <f>MIN($C43,Q43*Q$8)</f>
        <v>0</v>
      </c>
    </row>
    <row r="44" spans="2:28" x14ac:dyDescent="0.3">
      <c r="B44" s="2">
        <v>183377308</v>
      </c>
      <c r="C44" s="7">
        <v>76.231752502267994</v>
      </c>
      <c r="D44" s="1">
        <f>SUMPRODUCT(H44:P44,$H$8:$P$8)</f>
        <v>153.93</v>
      </c>
      <c r="E44" s="1">
        <f t="shared" si="1"/>
        <v>0</v>
      </c>
      <c r="H44" s="7">
        <v>0</v>
      </c>
      <c r="I44" s="7">
        <v>0</v>
      </c>
      <c r="J44" s="7">
        <v>0</v>
      </c>
      <c r="K44" s="7">
        <v>153.93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S44" s="12">
        <f>MIN($C44,H44*H$8)</f>
        <v>0</v>
      </c>
      <c r="T44">
        <f>MIN($C44,I44*I$8)</f>
        <v>0</v>
      </c>
      <c r="U44">
        <f>MIN($C44,J44*J$8)</f>
        <v>0</v>
      </c>
      <c r="V44">
        <f>MIN($C44,K44*K$8)</f>
        <v>76.231752502267994</v>
      </c>
      <c r="W44">
        <f>MIN($C44,L44*L$8)</f>
        <v>0</v>
      </c>
      <c r="X44">
        <f>MIN($C44,M44*M$8)</f>
        <v>0</v>
      </c>
      <c r="Y44">
        <f>MIN($C44,N44*N$8)</f>
        <v>0</v>
      </c>
      <c r="Z44">
        <f>MIN($C44,O44*O$8)</f>
        <v>0</v>
      </c>
      <c r="AA44">
        <f>MIN($C44,P44*P$8)</f>
        <v>0</v>
      </c>
      <c r="AB44">
        <f>MIN($C44,Q44*Q$8)</f>
        <v>0</v>
      </c>
    </row>
    <row r="45" spans="2:28" x14ac:dyDescent="0.3">
      <c r="B45" s="2">
        <v>183377908</v>
      </c>
      <c r="C45" s="7">
        <v>12.2133909055886</v>
      </c>
      <c r="D45" s="1">
        <f>SUMPRODUCT(H45:P45,$H$8:$P$8)</f>
        <v>47.23</v>
      </c>
      <c r="E45" s="1">
        <f t="shared" si="1"/>
        <v>0</v>
      </c>
      <c r="H45" s="7">
        <v>47.23</v>
      </c>
      <c r="I45" s="7">
        <v>36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S45" s="12">
        <f>MIN($C45,H45*H$8)</f>
        <v>12.2133909055886</v>
      </c>
      <c r="T45">
        <f>MIN($C45,I45*I$8)</f>
        <v>0</v>
      </c>
      <c r="U45">
        <f>MIN($C45,J45*J$8)</f>
        <v>0</v>
      </c>
      <c r="V45">
        <f>MIN($C45,K45*K$8)</f>
        <v>0</v>
      </c>
      <c r="W45">
        <f>MIN($C45,L45*L$8)</f>
        <v>0</v>
      </c>
      <c r="X45">
        <f>MIN($C45,M45*M$8)</f>
        <v>0</v>
      </c>
      <c r="Y45">
        <f>MIN($C45,N45*N$8)</f>
        <v>0</v>
      </c>
      <c r="Z45">
        <f>MIN($C45,O45*O$8)</f>
        <v>0</v>
      </c>
      <c r="AA45">
        <f>MIN($C45,P45*P$8)</f>
        <v>0</v>
      </c>
      <c r="AB45">
        <f>MIN($C45,Q45*Q$8)</f>
        <v>0</v>
      </c>
    </row>
    <row r="46" spans="2:28" x14ac:dyDescent="0.3">
      <c r="B46" s="2">
        <v>183378808</v>
      </c>
      <c r="C46" s="7">
        <v>201.06668301291199</v>
      </c>
      <c r="D46" s="1">
        <f>SUMPRODUCT(H46:P46,$H$8:$P$8)</f>
        <v>461.79</v>
      </c>
      <c r="E46" s="1">
        <f t="shared" si="1"/>
        <v>0</v>
      </c>
      <c r="H46" s="7">
        <v>0</v>
      </c>
      <c r="I46" s="7">
        <v>0</v>
      </c>
      <c r="J46" s="7">
        <v>461.79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S46" s="12">
        <f>MIN($C46,H46*H$8)</f>
        <v>0</v>
      </c>
      <c r="T46">
        <f>MIN($C46,I46*I$8)</f>
        <v>0</v>
      </c>
      <c r="U46">
        <f>MIN($C46,J46*J$8)</f>
        <v>201.06668301291199</v>
      </c>
      <c r="V46">
        <f>MIN($C46,K46*K$8)</f>
        <v>0</v>
      </c>
      <c r="W46">
        <f>MIN($C46,L46*L$8)</f>
        <v>0</v>
      </c>
      <c r="X46">
        <f>MIN($C46,M46*M$8)</f>
        <v>0</v>
      </c>
      <c r="Y46">
        <f>MIN($C46,N46*N$8)</f>
        <v>0</v>
      </c>
      <c r="Z46">
        <f>MIN($C46,O46*O$8)</f>
        <v>0</v>
      </c>
      <c r="AA46">
        <f>MIN($C46,P46*P$8)</f>
        <v>0</v>
      </c>
      <c r="AB46">
        <f>MIN($C46,Q46*Q$8)</f>
        <v>0</v>
      </c>
    </row>
    <row r="47" spans="2:28" x14ac:dyDescent="0.3">
      <c r="B47" s="2">
        <v>183379408</v>
      </c>
      <c r="C47" s="7">
        <v>114.044455341941</v>
      </c>
      <c r="D47" s="1">
        <f>SUMPRODUCT(H47:P47,$H$8:$P$8)</f>
        <v>309.88</v>
      </c>
      <c r="E47" s="1">
        <f t="shared" si="1"/>
        <v>0</v>
      </c>
      <c r="H47" s="7">
        <v>0</v>
      </c>
      <c r="I47" s="7">
        <v>0</v>
      </c>
      <c r="J47" s="7">
        <v>309.88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S47" s="12">
        <f>MIN($C47,H47*H$8)</f>
        <v>0</v>
      </c>
      <c r="T47">
        <f>MIN($C47,I47*I$8)</f>
        <v>0</v>
      </c>
      <c r="U47">
        <f>MIN($C47,J47*J$8)</f>
        <v>114.044455341941</v>
      </c>
      <c r="V47">
        <f>MIN($C47,K47*K$8)</f>
        <v>0</v>
      </c>
      <c r="W47">
        <f>MIN($C47,L47*L$8)</f>
        <v>0</v>
      </c>
      <c r="X47">
        <f>MIN($C47,M47*M$8)</f>
        <v>0</v>
      </c>
      <c r="Y47">
        <f>MIN($C47,N47*N$8)</f>
        <v>0</v>
      </c>
      <c r="Z47">
        <f>MIN($C47,O47*O$8)</f>
        <v>0</v>
      </c>
      <c r="AA47">
        <f>MIN($C47,P47*P$8)</f>
        <v>0</v>
      </c>
      <c r="AB47">
        <f>MIN($C47,Q47*Q$8)</f>
        <v>0</v>
      </c>
    </row>
    <row r="48" spans="2:28" x14ac:dyDescent="0.3">
      <c r="B48" s="2">
        <v>183379908</v>
      </c>
      <c r="C48" s="7">
        <v>157.55556917742601</v>
      </c>
      <c r="D48" s="1">
        <f>SUMPRODUCT(H48:P48,$H$8:$P$8)</f>
        <v>391.51</v>
      </c>
      <c r="E48" s="1">
        <f t="shared" si="1"/>
        <v>0</v>
      </c>
      <c r="H48" s="7">
        <v>0</v>
      </c>
      <c r="I48" s="7">
        <v>0</v>
      </c>
      <c r="J48" s="7">
        <v>391.51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S48" s="12">
        <f>MIN($C48,H48*H$8)</f>
        <v>0</v>
      </c>
      <c r="T48">
        <f>MIN($C48,I48*I$8)</f>
        <v>0</v>
      </c>
      <c r="U48">
        <f>MIN($C48,J48*J$8)</f>
        <v>157.55556917742601</v>
      </c>
      <c r="V48">
        <f>MIN($C48,K48*K$8)</f>
        <v>0</v>
      </c>
      <c r="W48">
        <f>MIN($C48,L48*L$8)</f>
        <v>0</v>
      </c>
      <c r="X48">
        <f>MIN($C48,M48*M$8)</f>
        <v>0</v>
      </c>
      <c r="Y48">
        <f>MIN($C48,N48*N$8)</f>
        <v>0</v>
      </c>
      <c r="Z48">
        <f>MIN($C48,O48*O$8)</f>
        <v>0</v>
      </c>
      <c r="AA48">
        <f>MIN($C48,P48*P$8)</f>
        <v>0</v>
      </c>
      <c r="AB48">
        <f>MIN($C48,Q48*Q$8)</f>
        <v>0</v>
      </c>
    </row>
    <row r="49" spans="2:28" x14ac:dyDescent="0.3">
      <c r="B49" s="2">
        <v>183404001</v>
      </c>
      <c r="C49" s="7">
        <v>40.257602399741401</v>
      </c>
      <c r="D49" s="1">
        <f>SUMPRODUCT(H49:P49,$H$8:$P$8)</f>
        <v>0</v>
      </c>
      <c r="E49" s="1">
        <f t="shared" si="1"/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S49" s="12">
        <f>MIN($C49,H49*H$8)</f>
        <v>0</v>
      </c>
      <c r="T49">
        <f>MIN($C49,I49*I$8)</f>
        <v>0</v>
      </c>
      <c r="U49">
        <f>MIN($C49,J49*J$8)</f>
        <v>0</v>
      </c>
      <c r="V49">
        <f>MIN($C49,K49*K$8)</f>
        <v>0</v>
      </c>
      <c r="W49">
        <f>MIN($C49,L49*L$8)</f>
        <v>0</v>
      </c>
      <c r="X49">
        <f>MIN($C49,M49*M$8)</f>
        <v>0</v>
      </c>
      <c r="Y49">
        <f>MIN($C49,N49*N$8)</f>
        <v>0</v>
      </c>
      <c r="Z49">
        <f>MIN($C49,O49*O$8)</f>
        <v>0</v>
      </c>
      <c r="AA49">
        <f>MIN($C49,P49*P$8)</f>
        <v>0</v>
      </c>
      <c r="AB49">
        <f>MIN($C49,Q49*Q$8)</f>
        <v>0</v>
      </c>
    </row>
    <row r="50" spans="2:28" x14ac:dyDescent="0.3">
      <c r="B50" s="2">
        <v>183427508</v>
      </c>
      <c r="C50" s="7">
        <v>40.257602399741401</v>
      </c>
      <c r="D50" s="1">
        <f>SUMPRODUCT(H50:P50,$H$8:$P$8)</f>
        <v>0</v>
      </c>
      <c r="E50" s="1">
        <f t="shared" si="1"/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S50" s="12">
        <f>MIN($C50,H50*H$8)</f>
        <v>0</v>
      </c>
      <c r="T50">
        <f>MIN($C50,I50*I$8)</f>
        <v>0</v>
      </c>
      <c r="U50">
        <f>MIN($C50,J50*J$8)</f>
        <v>0</v>
      </c>
      <c r="V50">
        <f>MIN($C50,K50*K$8)</f>
        <v>0</v>
      </c>
      <c r="W50">
        <f>MIN($C50,L50*L$8)</f>
        <v>0</v>
      </c>
      <c r="X50">
        <f>MIN($C50,M50*M$8)</f>
        <v>0</v>
      </c>
      <c r="Y50">
        <f>MIN($C50,N50*N$8)</f>
        <v>0</v>
      </c>
      <c r="Z50">
        <f>MIN($C50,O50*O$8)</f>
        <v>0</v>
      </c>
      <c r="AA50">
        <f>MIN($C50,P50*P$8)</f>
        <v>0</v>
      </c>
      <c r="AB50">
        <f>MIN($C50,Q50*Q$8)</f>
        <v>0</v>
      </c>
    </row>
    <row r="51" spans="2:28" x14ac:dyDescent="0.3">
      <c r="B51" s="2">
        <v>183453007</v>
      </c>
      <c r="C51" s="7">
        <v>40.257602399741401</v>
      </c>
      <c r="D51" s="1">
        <f>SUMPRODUCT(H51:P51,$H$8:$P$8)</f>
        <v>0</v>
      </c>
      <c r="E51" s="1">
        <f t="shared" si="1"/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S51" s="12">
        <f>MIN($C51,H51*H$8)</f>
        <v>0</v>
      </c>
      <c r="T51">
        <f>MIN($C51,I51*I$8)</f>
        <v>0</v>
      </c>
      <c r="U51">
        <f>MIN($C51,J51*J$8)</f>
        <v>0</v>
      </c>
      <c r="V51">
        <f>MIN($C51,K51*K$8)</f>
        <v>0</v>
      </c>
      <c r="W51">
        <f>MIN($C51,L51*L$8)</f>
        <v>0</v>
      </c>
      <c r="X51">
        <f>MIN($C51,M51*M$8)</f>
        <v>0</v>
      </c>
      <c r="Y51">
        <f>MIN($C51,N51*N$8)</f>
        <v>0</v>
      </c>
      <c r="Z51">
        <f>MIN($C51,O51*O$8)</f>
        <v>0</v>
      </c>
      <c r="AA51">
        <f>MIN($C51,P51*P$8)</f>
        <v>0</v>
      </c>
      <c r="AB51">
        <f>MIN($C51,Q51*Q$8)</f>
        <v>0</v>
      </c>
    </row>
    <row r="52" spans="2:28" x14ac:dyDescent="0.3">
      <c r="B52" s="2">
        <v>183568207</v>
      </c>
      <c r="C52" s="7">
        <v>1.5358333975418299</v>
      </c>
      <c r="D52" s="1">
        <f>SUMPRODUCT(H52:P52,$H$8:$P$8)</f>
        <v>66.81</v>
      </c>
      <c r="E52" s="1">
        <f t="shared" si="1"/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66.81</v>
      </c>
      <c r="O52" s="7">
        <v>0</v>
      </c>
      <c r="P52" s="7">
        <v>0</v>
      </c>
      <c r="Q52" s="7">
        <v>0</v>
      </c>
      <c r="S52" s="12">
        <f>MIN($C52,H52*H$8)</f>
        <v>0</v>
      </c>
      <c r="T52">
        <f>MIN($C52,I52*I$8)</f>
        <v>0</v>
      </c>
      <c r="U52">
        <f>MIN($C52,J52*J$8)</f>
        <v>0</v>
      </c>
      <c r="V52">
        <f>MIN($C52,K52*K$8)</f>
        <v>0</v>
      </c>
      <c r="W52">
        <f>MIN($C52,L52*L$8)</f>
        <v>0</v>
      </c>
      <c r="X52">
        <f>MIN($C52,M52*M$8)</f>
        <v>0</v>
      </c>
      <c r="Y52">
        <f>MIN($C52,N52*N$8)</f>
        <v>1.5358333975418299</v>
      </c>
      <c r="Z52">
        <f>MIN($C52,O52*O$8)</f>
        <v>0</v>
      </c>
      <c r="AA52">
        <f>MIN($C52,P52*P$8)</f>
        <v>0</v>
      </c>
      <c r="AB52">
        <f>MIN($C52,Q52*Q$8)</f>
        <v>0</v>
      </c>
    </row>
    <row r="53" spans="2:28" x14ac:dyDescent="0.3">
      <c r="B53" s="2">
        <v>183569407</v>
      </c>
      <c r="C53" s="7">
        <v>3.5621406912150402</v>
      </c>
      <c r="D53" s="1">
        <f>SUMPRODUCT(H53:P53,$H$8:$P$8)</f>
        <v>91.28</v>
      </c>
      <c r="E53" s="1">
        <f t="shared" si="1"/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91.28</v>
      </c>
      <c r="P53" s="7">
        <v>0</v>
      </c>
      <c r="Q53" s="7">
        <v>0</v>
      </c>
      <c r="S53" s="12">
        <f>MIN($C53,H53*H$8)</f>
        <v>0</v>
      </c>
      <c r="T53">
        <f>MIN($C53,I53*I$8)</f>
        <v>0</v>
      </c>
      <c r="U53">
        <f>MIN($C53,J53*J$8)</f>
        <v>0</v>
      </c>
      <c r="V53">
        <f>MIN($C53,K53*K$8)</f>
        <v>0</v>
      </c>
      <c r="W53">
        <f>MIN($C53,L53*L$8)</f>
        <v>0</v>
      </c>
      <c r="X53">
        <f>MIN($C53,M53*M$8)</f>
        <v>0</v>
      </c>
      <c r="Y53">
        <f>MIN($C53,N53*N$8)</f>
        <v>0</v>
      </c>
      <c r="Z53">
        <f>MIN($C53,O53*O$8)</f>
        <v>3.5621406912150402</v>
      </c>
      <c r="AA53">
        <f>MIN($C53,P53*P$8)</f>
        <v>0</v>
      </c>
      <c r="AB53">
        <f>MIN($C53,Q53*Q$8)</f>
        <v>0</v>
      </c>
    </row>
    <row r="54" spans="2:28" x14ac:dyDescent="0.3">
      <c r="B54" s="2">
        <v>183653007</v>
      </c>
      <c r="C54" s="7">
        <v>3.5621406912150402</v>
      </c>
      <c r="D54" s="1">
        <f>SUMPRODUCT(H54:P54,$H$8:$P$8)</f>
        <v>89.56</v>
      </c>
      <c r="E54" s="1">
        <f t="shared" si="1"/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89.56</v>
      </c>
      <c r="P54" s="7">
        <v>0</v>
      </c>
      <c r="Q54" s="7">
        <v>0</v>
      </c>
      <c r="S54" s="12">
        <f>MIN($C54,H54*H$8)</f>
        <v>0</v>
      </c>
      <c r="T54">
        <f>MIN($C54,I54*I$8)</f>
        <v>0</v>
      </c>
      <c r="U54">
        <f>MIN($C54,J54*J$8)</f>
        <v>0</v>
      </c>
      <c r="V54">
        <f>MIN($C54,K54*K$8)</f>
        <v>0</v>
      </c>
      <c r="W54">
        <f>MIN($C54,L54*L$8)</f>
        <v>0</v>
      </c>
      <c r="X54">
        <f>MIN($C54,M54*M$8)</f>
        <v>0</v>
      </c>
      <c r="Y54">
        <f>MIN($C54,N54*N$8)</f>
        <v>0</v>
      </c>
      <c r="Z54">
        <f>MIN($C54,O54*O$8)</f>
        <v>3.5621406912150402</v>
      </c>
      <c r="AA54">
        <f>MIN($C54,P54*P$8)</f>
        <v>0</v>
      </c>
      <c r="AB54">
        <f>MIN($C54,Q54*Q$8)</f>
        <v>0</v>
      </c>
    </row>
    <row r="55" spans="2:28" x14ac:dyDescent="0.3">
      <c r="B55" s="2">
        <v>183654107</v>
      </c>
      <c r="C55" s="7">
        <v>3.5621406912150402</v>
      </c>
      <c r="D55" s="1">
        <f>SUMPRODUCT(H55:P55,$H$8:$P$8)</f>
        <v>91.56</v>
      </c>
      <c r="E55" s="1">
        <f t="shared" si="1"/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91.56</v>
      </c>
      <c r="P55" s="7">
        <v>0</v>
      </c>
      <c r="Q55" s="7">
        <v>0</v>
      </c>
      <c r="S55" s="12">
        <f>MIN($C55,H55*H$8)</f>
        <v>0</v>
      </c>
      <c r="T55">
        <f>MIN($C55,I55*I$8)</f>
        <v>0</v>
      </c>
      <c r="U55">
        <f>MIN($C55,J55*J$8)</f>
        <v>0</v>
      </c>
      <c r="V55">
        <f>MIN($C55,K55*K$8)</f>
        <v>0</v>
      </c>
      <c r="W55">
        <f>MIN($C55,L55*L$8)</f>
        <v>0</v>
      </c>
      <c r="X55">
        <f>MIN($C55,M55*M$8)</f>
        <v>0</v>
      </c>
      <c r="Y55">
        <f>MIN($C55,N55*N$8)</f>
        <v>0</v>
      </c>
      <c r="Z55">
        <f>MIN($C55,O55*O$8)</f>
        <v>3.5621406912150402</v>
      </c>
      <c r="AA55">
        <f>MIN($C55,P55*P$8)</f>
        <v>0</v>
      </c>
      <c r="AB55">
        <f>MIN($C55,Q55*Q$8)</f>
        <v>0</v>
      </c>
    </row>
    <row r="56" spans="2:28" x14ac:dyDescent="0.3">
      <c r="B56" s="2">
        <v>183654607</v>
      </c>
      <c r="C56" s="7">
        <v>3.5621406912150402</v>
      </c>
      <c r="D56" s="1">
        <f>SUMPRODUCT(H56:P56,$H$8:$P$8)</f>
        <v>92.99</v>
      </c>
      <c r="E56" s="1">
        <f t="shared" si="1"/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92.99</v>
      </c>
      <c r="P56" s="7">
        <v>0</v>
      </c>
      <c r="Q56" s="7">
        <v>0</v>
      </c>
      <c r="S56" s="12">
        <f>MIN($C56,H56*H$8)</f>
        <v>0</v>
      </c>
      <c r="T56">
        <f>MIN($C56,I56*I$8)</f>
        <v>0</v>
      </c>
      <c r="U56">
        <f>MIN($C56,J56*J$8)</f>
        <v>0</v>
      </c>
      <c r="V56">
        <f>MIN($C56,K56*K$8)</f>
        <v>0</v>
      </c>
      <c r="W56">
        <f>MIN($C56,L56*L$8)</f>
        <v>0</v>
      </c>
      <c r="X56">
        <f>MIN($C56,M56*M$8)</f>
        <v>0</v>
      </c>
      <c r="Y56">
        <f>MIN($C56,N56*N$8)</f>
        <v>0</v>
      </c>
      <c r="Z56">
        <f>MIN($C56,O56*O$8)</f>
        <v>3.5621406912150402</v>
      </c>
      <c r="AA56">
        <f>MIN($C56,P56*P$8)</f>
        <v>0</v>
      </c>
      <c r="AB56">
        <f>MIN($C56,Q56*Q$8)</f>
        <v>0</v>
      </c>
    </row>
    <row r="57" spans="2:28" x14ac:dyDescent="0.3">
      <c r="B57" s="2">
        <v>183863902</v>
      </c>
      <c r="C57" s="7">
        <v>91.428509970546898</v>
      </c>
      <c r="D57" s="1">
        <f>SUMPRODUCT(H57:P57,$H$8:$P$8)</f>
        <v>0</v>
      </c>
      <c r="E57" s="1">
        <f t="shared" si="1"/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S57" s="12">
        <f>MIN($C57,H57*H$8)</f>
        <v>0</v>
      </c>
      <c r="T57">
        <f>MIN($C57,I57*I$8)</f>
        <v>0</v>
      </c>
      <c r="U57">
        <f>MIN($C57,J57*J$8)</f>
        <v>0</v>
      </c>
      <c r="V57">
        <f>MIN($C57,K57*K$8)</f>
        <v>0</v>
      </c>
      <c r="W57">
        <f>MIN($C57,L57*L$8)</f>
        <v>0</v>
      </c>
      <c r="X57">
        <f>MIN($C57,M57*M$8)</f>
        <v>0</v>
      </c>
      <c r="Y57">
        <f>MIN($C57,N57*N$8)</f>
        <v>0</v>
      </c>
      <c r="Z57">
        <f>MIN($C57,O57*O$8)</f>
        <v>0</v>
      </c>
      <c r="AA57">
        <f>MIN($C57,P57*P$8)</f>
        <v>0</v>
      </c>
      <c r="AB57">
        <f>MIN($C57,Q57*Q$8)</f>
        <v>0</v>
      </c>
    </row>
    <row r="58" spans="2:28" x14ac:dyDescent="0.3">
      <c r="B58" s="2">
        <v>183935202</v>
      </c>
      <c r="C58" s="7">
        <v>29.411306451091701</v>
      </c>
      <c r="D58" s="1">
        <f>SUMPRODUCT(H58:P58,$H$8:$P$8)</f>
        <v>118.44999999999999</v>
      </c>
      <c r="E58" s="1">
        <f t="shared" si="1"/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f>67.02+51.43</f>
        <v>118.44999999999999</v>
      </c>
      <c r="Q58" s="7">
        <v>20.57</v>
      </c>
      <c r="S58" s="12">
        <f>MIN($C58,H58*H$8)</f>
        <v>0</v>
      </c>
      <c r="T58">
        <f>MIN($C58,I58*I$8)</f>
        <v>0</v>
      </c>
      <c r="U58">
        <f>MIN($C58,J58*J$8)</f>
        <v>0</v>
      </c>
      <c r="V58">
        <f>MIN($C58,K58*K$8)</f>
        <v>0</v>
      </c>
      <c r="W58">
        <f>MIN($C58,L58*L$8)</f>
        <v>0</v>
      </c>
      <c r="X58">
        <f>MIN($C58,M58*M$8)</f>
        <v>0</v>
      </c>
      <c r="Y58">
        <f>MIN($C58,N58*N$8)</f>
        <v>0</v>
      </c>
      <c r="Z58">
        <f>MIN($C58,O58*O$8)</f>
        <v>0</v>
      </c>
      <c r="AA58">
        <f>MIN($C58,P58*P$8)</f>
        <v>29.411306451091701</v>
      </c>
      <c r="AB58">
        <f>MIN($C58,Q58*Q$8)</f>
        <v>0</v>
      </c>
    </row>
    <row r="59" spans="2:28" x14ac:dyDescent="0.3">
      <c r="B59" s="2">
        <v>183936502</v>
      </c>
      <c r="C59" s="7">
        <v>77.728620316402996</v>
      </c>
      <c r="D59" s="1">
        <f>SUMPRODUCT(H59:P59,$H$8:$P$8)</f>
        <v>226.76</v>
      </c>
      <c r="E59" s="1">
        <f>IF(C59&gt;D59,1,0)</f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f>166.76+60</f>
        <v>226.76</v>
      </c>
      <c r="Q59" s="7">
        <v>20.57</v>
      </c>
      <c r="S59" s="12">
        <f>MIN($C59,H59*H$8)</f>
        <v>0</v>
      </c>
      <c r="T59">
        <f>MIN($C59,I59*I$8)</f>
        <v>0</v>
      </c>
      <c r="U59">
        <f>MIN($C59,J59*J$8)</f>
        <v>0</v>
      </c>
      <c r="V59">
        <f>MIN($C59,K59*K$8)</f>
        <v>0</v>
      </c>
      <c r="W59">
        <f>MIN($C59,L59*L$8)</f>
        <v>0</v>
      </c>
      <c r="X59">
        <f>MIN($C59,M59*M$8)</f>
        <v>0</v>
      </c>
      <c r="Y59">
        <f>MIN($C59,N59*N$8)</f>
        <v>0</v>
      </c>
      <c r="Z59">
        <f>MIN($C59,O59*O$8)</f>
        <v>0</v>
      </c>
      <c r="AA59">
        <f>MIN($C59,P59*P$8)</f>
        <v>77.728620316402996</v>
      </c>
      <c r="AB59">
        <f>MIN($C59,Q59*Q$8)</f>
        <v>0</v>
      </c>
    </row>
    <row r="60" spans="2:28" ht="16.2" customHeight="1" x14ac:dyDescent="0.3">
      <c r="B60" s="2">
        <v>183936702</v>
      </c>
      <c r="C60" s="7">
        <v>56.609692840543303</v>
      </c>
      <c r="D60" s="1">
        <f>SUMPRODUCT(H60:P60,$H$8:$P$8)</f>
        <v>105.09</v>
      </c>
      <c r="E60" s="1">
        <f t="shared" si="1"/>
        <v>0</v>
      </c>
      <c r="H60" s="7">
        <v>0</v>
      </c>
      <c r="I60" s="7">
        <v>0</v>
      </c>
      <c r="J60" s="7">
        <v>0</v>
      </c>
      <c r="K60" s="7">
        <v>105.09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S60" s="12">
        <f>MIN($C60,H60*H$8)</f>
        <v>0</v>
      </c>
      <c r="T60">
        <f>MIN($C60,I60*I$8)</f>
        <v>0</v>
      </c>
      <c r="U60">
        <f>MIN($C60,J60*J$8)</f>
        <v>0</v>
      </c>
      <c r="V60">
        <f>MIN($C60,K60*K$8)</f>
        <v>56.609692840543303</v>
      </c>
      <c r="W60">
        <f>MIN($C60,L60*L$8)</f>
        <v>0</v>
      </c>
      <c r="X60">
        <f>MIN($C60,M60*M$8)</f>
        <v>0</v>
      </c>
      <c r="Y60">
        <f>MIN($C60,N60*N$8)</f>
        <v>0</v>
      </c>
      <c r="Z60">
        <f>MIN($C60,O60*O$8)</f>
        <v>0</v>
      </c>
      <c r="AA60">
        <f>MIN($C60,P60*P$8)</f>
        <v>0</v>
      </c>
      <c r="AB60">
        <f>MIN($C60,Q60*Q$8)</f>
        <v>0</v>
      </c>
    </row>
    <row r="61" spans="2:28" x14ac:dyDescent="0.3">
      <c r="B61" s="2">
        <v>183937002</v>
      </c>
      <c r="C61" s="7">
        <v>30.512136134067301</v>
      </c>
      <c r="D61" s="1">
        <f>SUMPRODUCT(H61:P61,$H$8:$P$8)</f>
        <v>72.289999999999992</v>
      </c>
      <c r="E61" s="1">
        <f t="shared" si="1"/>
        <v>0</v>
      </c>
      <c r="H61" s="7">
        <v>0</v>
      </c>
      <c r="I61" s="7">
        <v>0</v>
      </c>
      <c r="J61" s="7">
        <v>11.25</v>
      </c>
      <c r="K61" s="7">
        <v>61.04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S61" s="12">
        <f>MIN($C61,H61*H$8)</f>
        <v>0</v>
      </c>
      <c r="T61">
        <f>MIN($C61,I61*I$8)</f>
        <v>0</v>
      </c>
      <c r="U61">
        <f t="shared" ref="U61:U66" si="2">MIN($C61,J61*J$8)</f>
        <v>11.25</v>
      </c>
      <c r="V61">
        <f>MIN($C61,K61*K$8)</f>
        <v>30.512136134067301</v>
      </c>
      <c r="W61">
        <f>MIN($C61,L61*L$8)</f>
        <v>0</v>
      </c>
      <c r="X61">
        <f>MIN($C61,M61*M$8)</f>
        <v>0</v>
      </c>
      <c r="Y61">
        <f>MIN($C61,N61*N$8)</f>
        <v>0</v>
      </c>
      <c r="Z61">
        <f>MIN($C61,O61*O$8)</f>
        <v>0</v>
      </c>
      <c r="AA61">
        <f>MIN($C61,P61*P$8)</f>
        <v>0</v>
      </c>
      <c r="AB61">
        <f>MIN($C61,Q61*Q$8)</f>
        <v>0</v>
      </c>
    </row>
    <row r="62" spans="2:28" x14ac:dyDescent="0.3">
      <c r="B62" s="2">
        <v>183938002</v>
      </c>
      <c r="C62" s="7">
        <v>15.5116790609815</v>
      </c>
      <c r="D62" s="1">
        <f>SUMPRODUCT(H62:P62,$H$8:$P$8)</f>
        <v>58.35</v>
      </c>
      <c r="E62" s="1">
        <f t="shared" si="1"/>
        <v>0</v>
      </c>
      <c r="H62" s="7">
        <v>0</v>
      </c>
      <c r="I62" s="7">
        <v>0</v>
      </c>
      <c r="J62" s="7">
        <v>0</v>
      </c>
      <c r="K62" s="7">
        <v>58.35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S62" s="12">
        <f>MIN($C62,H62*H$8)</f>
        <v>0</v>
      </c>
      <c r="T62">
        <f>MIN($C62,I62*I$8)</f>
        <v>0</v>
      </c>
      <c r="U62">
        <f t="shared" si="2"/>
        <v>0</v>
      </c>
      <c r="V62">
        <f>MIN($C62,K62*K$8)</f>
        <v>15.5116790609815</v>
      </c>
      <c r="W62">
        <f>MIN($C62,L62*L$8)</f>
        <v>0</v>
      </c>
      <c r="X62">
        <f>MIN($C62,M62*M$8)</f>
        <v>0</v>
      </c>
      <c r="Y62">
        <f>MIN($C62,N62*N$8)</f>
        <v>0</v>
      </c>
      <c r="Z62">
        <f>MIN($C62,O62*O$8)</f>
        <v>0</v>
      </c>
      <c r="AA62">
        <f>MIN($C62,P62*P$8)</f>
        <v>0</v>
      </c>
      <c r="AB62">
        <f>MIN($C62,Q62*Q$8)</f>
        <v>0</v>
      </c>
    </row>
    <row r="63" spans="2:28" x14ac:dyDescent="0.3">
      <c r="B63" s="2">
        <v>183941402</v>
      </c>
      <c r="C63" s="7">
        <v>93.668821760473193</v>
      </c>
      <c r="D63" s="1">
        <f>SUMPRODUCT(H63:P63,$H$8:$P$8)</f>
        <v>157.78</v>
      </c>
      <c r="E63" s="1">
        <f t="shared" si="1"/>
        <v>0</v>
      </c>
      <c r="H63" s="7">
        <v>0</v>
      </c>
      <c r="I63" s="7">
        <v>0</v>
      </c>
      <c r="J63" s="7">
        <v>0</v>
      </c>
      <c r="K63" s="7">
        <v>157.78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S63" s="12">
        <f>MIN($C63,H63*H$8)</f>
        <v>0</v>
      </c>
      <c r="T63">
        <f>MIN($C63,I63*I$8)</f>
        <v>0</v>
      </c>
      <c r="U63">
        <f t="shared" si="2"/>
        <v>0</v>
      </c>
      <c r="V63">
        <f>MIN($C63,K63*K$8)</f>
        <v>93.668821760473193</v>
      </c>
      <c r="W63">
        <f>MIN($C63,L63*L$8)</f>
        <v>0</v>
      </c>
      <c r="X63">
        <f>MIN($C63,M63*M$8)</f>
        <v>0</v>
      </c>
      <c r="Y63">
        <f>MIN($C63,N63*N$8)</f>
        <v>0</v>
      </c>
      <c r="Z63">
        <f>MIN($C63,O63*O$8)</f>
        <v>0</v>
      </c>
      <c r="AA63">
        <f>MIN($C63,P63*P$8)</f>
        <v>0</v>
      </c>
      <c r="AB63">
        <f>MIN($C63,Q63*Q$8)</f>
        <v>0</v>
      </c>
    </row>
    <row r="64" spans="2:28" x14ac:dyDescent="0.3">
      <c r="B64" s="2">
        <v>183941502</v>
      </c>
      <c r="C64" s="7">
        <v>5.3073414816011502</v>
      </c>
      <c r="D64" s="1">
        <f>SUMPRODUCT(H64:P64,$H$8:$P$8)</f>
        <v>58.14</v>
      </c>
      <c r="E64" s="1">
        <f t="shared" si="1"/>
        <v>0</v>
      </c>
      <c r="H64" s="7">
        <v>0</v>
      </c>
      <c r="I64" s="7">
        <v>0</v>
      </c>
      <c r="J64" s="7">
        <v>0</v>
      </c>
      <c r="K64" s="7">
        <v>58.14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S64" s="12">
        <f>MIN($C64,H64*H$8)</f>
        <v>0</v>
      </c>
      <c r="T64">
        <f>MIN($C64,I64*I$8)</f>
        <v>0</v>
      </c>
      <c r="U64">
        <f t="shared" si="2"/>
        <v>0</v>
      </c>
      <c r="V64">
        <f>MIN($C64,K64*K$8)</f>
        <v>5.3073414816011502</v>
      </c>
      <c r="W64">
        <f>MIN($C64,L64*L$8)</f>
        <v>0</v>
      </c>
      <c r="X64">
        <f>MIN($C64,M64*M$8)</f>
        <v>0</v>
      </c>
      <c r="Y64">
        <f>MIN($C64,N64*N$8)</f>
        <v>0</v>
      </c>
      <c r="Z64">
        <f>MIN($C64,O64*O$8)</f>
        <v>0</v>
      </c>
      <c r="AA64">
        <f>MIN($C64,P64*P$8)</f>
        <v>0</v>
      </c>
      <c r="AB64">
        <f>MIN($C64,Q64*Q$8)</f>
        <v>0</v>
      </c>
    </row>
    <row r="65" spans="2:28" x14ac:dyDescent="0.3">
      <c r="B65" s="2">
        <v>183945102</v>
      </c>
      <c r="C65" s="7">
        <v>70.8869647619521</v>
      </c>
      <c r="D65" s="1">
        <f>SUMPRODUCT(H65:P65,$H$8:$P$8)</f>
        <v>177.09</v>
      </c>
      <c r="E65" s="1">
        <f t="shared" si="1"/>
        <v>0</v>
      </c>
      <c r="H65" s="7">
        <v>0</v>
      </c>
      <c r="I65" s="7">
        <v>0</v>
      </c>
      <c r="J65" s="7">
        <v>72</v>
      </c>
      <c r="K65" s="7">
        <v>105.09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S65" s="12">
        <f>MIN($C65,H65*H$8)</f>
        <v>0</v>
      </c>
      <c r="T65">
        <f>MIN($C65,I65*I$8)</f>
        <v>0</v>
      </c>
      <c r="U65">
        <f t="shared" si="2"/>
        <v>70.8869647619521</v>
      </c>
      <c r="V65">
        <f>MIN($C65,K65*K$8)</f>
        <v>70.8869647619521</v>
      </c>
      <c r="W65">
        <f>MIN($C65,L65*L$8)</f>
        <v>0</v>
      </c>
      <c r="X65">
        <f>MIN($C65,M65*M$8)</f>
        <v>0</v>
      </c>
      <c r="Y65">
        <f>MIN($C65,N65*N$8)</f>
        <v>0</v>
      </c>
      <c r="Z65">
        <f>MIN($C65,O65*O$8)</f>
        <v>0</v>
      </c>
      <c r="AA65">
        <f>MIN($C65,P65*P$8)</f>
        <v>0</v>
      </c>
      <c r="AB65">
        <f>MIN($C65,Q65*Q$8)</f>
        <v>0</v>
      </c>
    </row>
    <row r="66" spans="2:28" x14ac:dyDescent="0.3">
      <c r="B66" s="2">
        <v>183947402</v>
      </c>
      <c r="C66" s="7">
        <v>11.213112402599799</v>
      </c>
      <c r="D66" s="1">
        <f>SUMPRODUCT(H66:P66,$H$8:$P$8)</f>
        <v>43.81</v>
      </c>
      <c r="E66" s="1">
        <f t="shared" si="1"/>
        <v>0</v>
      </c>
      <c r="H66" s="7">
        <v>43.81</v>
      </c>
      <c r="I66" s="7">
        <v>24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S66" s="12">
        <f>MIN($C66,H66*H$8)</f>
        <v>11.213112402599799</v>
      </c>
      <c r="T66">
        <f>MIN($C66,I66*I$8)</f>
        <v>0</v>
      </c>
      <c r="U66">
        <f t="shared" si="2"/>
        <v>0</v>
      </c>
      <c r="V66">
        <f>MIN($C66,K66*K$8)</f>
        <v>0</v>
      </c>
      <c r="W66">
        <f>MIN($C66,L66*L$8)</f>
        <v>0</v>
      </c>
      <c r="X66">
        <f>MIN($C66,M66*M$8)</f>
        <v>0</v>
      </c>
      <c r="Y66">
        <f>MIN($C66,N66*N$8)</f>
        <v>0</v>
      </c>
      <c r="Z66">
        <f>MIN($C66,O66*O$8)</f>
        <v>0</v>
      </c>
      <c r="AA66">
        <f>MIN($C66,P66*P$8)</f>
        <v>0</v>
      </c>
      <c r="AB66">
        <f>MIN($C66,Q66*Q$8)</f>
        <v>0</v>
      </c>
    </row>
    <row r="67" spans="2:28" x14ac:dyDescent="0.3">
      <c r="B67" s="2">
        <v>183949102</v>
      </c>
      <c r="C67" s="7">
        <v>8.2892123653174501</v>
      </c>
      <c r="D67" s="1">
        <f>SUMPRODUCT(H67:P67,$H$8:$P$8)</f>
        <v>98.5</v>
      </c>
      <c r="E67" s="1">
        <f t="shared" si="1"/>
        <v>0</v>
      </c>
      <c r="H67" s="7">
        <v>0</v>
      </c>
      <c r="I67" s="7">
        <v>0</v>
      </c>
      <c r="J67" s="7">
        <v>98.5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S67" s="12">
        <f>MIN($C67,H67*H$8)</f>
        <v>0</v>
      </c>
      <c r="T67">
        <f>MIN($C67,I67*I$8)</f>
        <v>0</v>
      </c>
      <c r="U67">
        <f>MIN($C67,J67*J$8)</f>
        <v>8.2892123653174501</v>
      </c>
      <c r="V67">
        <f>MIN($C67,K67*K$8)</f>
        <v>0</v>
      </c>
      <c r="W67">
        <f>MIN($C67,L67*L$8)</f>
        <v>0</v>
      </c>
      <c r="X67">
        <f>MIN($C67,M67*M$8)</f>
        <v>0</v>
      </c>
      <c r="Y67">
        <f>MIN($C67,N67*N$8)</f>
        <v>0</v>
      </c>
      <c r="Z67">
        <f>MIN($C67,O67*O$8)</f>
        <v>0</v>
      </c>
      <c r="AA67">
        <f>MIN($C67,P67*P$8)</f>
        <v>0</v>
      </c>
      <c r="AB67">
        <f>MIN($C67,Q67*Q$8)</f>
        <v>0</v>
      </c>
    </row>
    <row r="68" spans="2:28" x14ac:dyDescent="0.3">
      <c r="B68" s="2">
        <v>183950002</v>
      </c>
      <c r="C68" s="7">
        <v>83.627275887009503</v>
      </c>
      <c r="D68" s="1">
        <f>SUMPRODUCT(H68:P68,$H$8:$P$8)</f>
        <v>256.69</v>
      </c>
      <c r="E68" s="1">
        <f t="shared" si="1"/>
        <v>0</v>
      </c>
      <c r="H68" s="7">
        <v>0</v>
      </c>
      <c r="I68" s="7">
        <v>0</v>
      </c>
      <c r="J68" s="7">
        <v>256.69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S68" s="12">
        <f>MIN($C68,H68*H$8)</f>
        <v>0</v>
      </c>
      <c r="T68">
        <f>MIN($C68,I68*I$8)</f>
        <v>0</v>
      </c>
      <c r="U68">
        <f>MIN($C68,J68*J$8)</f>
        <v>83.627275887009503</v>
      </c>
      <c r="V68">
        <f>MIN($C68,K68*K$8)</f>
        <v>0</v>
      </c>
      <c r="W68">
        <f>MIN($C68,L68*L$8)</f>
        <v>0</v>
      </c>
      <c r="X68">
        <f>MIN($C68,M68*M$8)</f>
        <v>0</v>
      </c>
      <c r="Y68">
        <f>MIN($C68,N68*N$8)</f>
        <v>0</v>
      </c>
      <c r="Z68">
        <f>MIN($C68,O68*O$8)</f>
        <v>0</v>
      </c>
      <c r="AA68">
        <f>MIN($C68,P68*P$8)</f>
        <v>0</v>
      </c>
      <c r="AB68">
        <f>MIN($C68,Q68*Q$8)</f>
        <v>0</v>
      </c>
    </row>
    <row r="69" spans="2:28" x14ac:dyDescent="0.3">
      <c r="B69" s="2">
        <v>183950202</v>
      </c>
      <c r="C69" s="7">
        <v>108.405374416841</v>
      </c>
      <c r="D69" s="1">
        <f>SUMPRODUCT(H69:P69,$H$8:$P$8)</f>
        <v>264.79000000000002</v>
      </c>
      <c r="E69" s="1">
        <f t="shared" si="1"/>
        <v>0</v>
      </c>
      <c r="H69" s="7">
        <v>0</v>
      </c>
      <c r="I69" s="7">
        <v>0</v>
      </c>
      <c r="J69" s="7">
        <v>264.79000000000002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S69" s="12">
        <f>MIN($C69,H69*H$8)</f>
        <v>0</v>
      </c>
      <c r="T69">
        <f>MIN($C69,I69*I$8)</f>
        <v>0</v>
      </c>
      <c r="U69">
        <f>MIN($C69,J69*J$8)</f>
        <v>108.405374416841</v>
      </c>
      <c r="V69">
        <f>MIN($C69,K69*K$8)</f>
        <v>0</v>
      </c>
      <c r="W69">
        <f>MIN($C69,L69*L$8)</f>
        <v>0</v>
      </c>
      <c r="X69">
        <f>MIN($C69,M69*M$8)</f>
        <v>0</v>
      </c>
      <c r="Y69">
        <f>MIN($C69,N69*N$8)</f>
        <v>0</v>
      </c>
      <c r="Z69">
        <f>MIN($C69,O69*O$8)</f>
        <v>0</v>
      </c>
      <c r="AA69">
        <f>MIN($C69,P69*P$8)</f>
        <v>0</v>
      </c>
      <c r="AB69">
        <f>MIN($C69,Q69*Q$8)</f>
        <v>0</v>
      </c>
    </row>
    <row r="70" spans="2:28" x14ac:dyDescent="0.3">
      <c r="B70" s="2">
        <v>183950902</v>
      </c>
      <c r="C70" s="7">
        <v>138.82255387177301</v>
      </c>
      <c r="D70" s="1">
        <f>SUMPRODUCT(H70:P70,$H$8:$P$8)</f>
        <v>328.1</v>
      </c>
      <c r="E70" s="1">
        <f t="shared" si="1"/>
        <v>0</v>
      </c>
      <c r="H70" s="7">
        <v>0</v>
      </c>
      <c r="I70" s="7">
        <v>0</v>
      </c>
      <c r="J70" s="7">
        <v>328.1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S70" s="12">
        <f>MIN($C70,H70*H$8)</f>
        <v>0</v>
      </c>
      <c r="T70">
        <f>MIN($C70,I70*I$8)</f>
        <v>0</v>
      </c>
      <c r="U70">
        <f>MIN($C70,J70*J$8)</f>
        <v>138.82255387177301</v>
      </c>
      <c r="V70">
        <f>MIN($C70,K70*K$8)</f>
        <v>0</v>
      </c>
      <c r="W70">
        <f>MIN($C70,L70*L$8)</f>
        <v>0</v>
      </c>
      <c r="X70">
        <f>MIN($C70,M70*M$8)</f>
        <v>0</v>
      </c>
      <c r="Y70">
        <f>MIN($C70,N70*N$8)</f>
        <v>0</v>
      </c>
      <c r="Z70">
        <f>MIN($C70,O70*O$8)</f>
        <v>0</v>
      </c>
      <c r="AA70">
        <f>MIN($C70,P70*P$8)</f>
        <v>0</v>
      </c>
      <c r="AB70">
        <f>MIN($C70,Q70*Q$8)</f>
        <v>0</v>
      </c>
    </row>
    <row r="71" spans="2:28" x14ac:dyDescent="0.3">
      <c r="B71" s="2">
        <v>183952302</v>
      </c>
      <c r="C71" s="7">
        <v>98.130980498837999</v>
      </c>
      <c r="D71" s="1">
        <f>SUMPRODUCT(H71:P71,$H$8:$P$8)</f>
        <v>237.36</v>
      </c>
      <c r="E71" s="1">
        <f t="shared" si="1"/>
        <v>0</v>
      </c>
      <c r="H71" s="7">
        <v>0</v>
      </c>
      <c r="I71" s="7">
        <v>0</v>
      </c>
      <c r="J71" s="7">
        <v>237.36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S71" s="12">
        <f>MIN($C71,H71*H$8)</f>
        <v>0</v>
      </c>
      <c r="T71">
        <f>MIN($C71,I71*I$8)</f>
        <v>0</v>
      </c>
      <c r="U71">
        <f>MIN($C71,J71*J$8)</f>
        <v>98.130980498837999</v>
      </c>
      <c r="V71">
        <f>MIN($C71,K71*K$8)</f>
        <v>0</v>
      </c>
      <c r="W71">
        <f>MIN($C71,L71*L$8)</f>
        <v>0</v>
      </c>
      <c r="X71">
        <f>MIN($C71,M71*M$8)</f>
        <v>0</v>
      </c>
      <c r="Y71">
        <f>MIN($C71,N71*N$8)</f>
        <v>0</v>
      </c>
      <c r="Z71">
        <f>MIN($C71,O71*O$8)</f>
        <v>0</v>
      </c>
      <c r="AA71">
        <f>MIN($C71,P71*P$8)</f>
        <v>0</v>
      </c>
      <c r="AB71">
        <f>MIN($C71,Q71*Q$8)</f>
        <v>0</v>
      </c>
    </row>
    <row r="72" spans="2:28" x14ac:dyDescent="0.3">
      <c r="B72" s="2">
        <v>183952502</v>
      </c>
      <c r="C72" s="7">
        <v>27.022227670970601</v>
      </c>
      <c r="D72" s="1">
        <f>SUMPRODUCT(H72:P72,$H$8:$P$8)</f>
        <v>115.51</v>
      </c>
      <c r="E72" s="1">
        <f t="shared" si="1"/>
        <v>0</v>
      </c>
      <c r="H72" s="7">
        <v>0</v>
      </c>
      <c r="I72" s="7">
        <v>0</v>
      </c>
      <c r="J72" s="7">
        <v>115.51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S72" s="12">
        <f>MIN($C72,H72*H$8)</f>
        <v>0</v>
      </c>
      <c r="T72">
        <f>MIN($C72,I72*I$8)</f>
        <v>0</v>
      </c>
      <c r="U72">
        <f>MIN($C72,J72*J$8)</f>
        <v>27.022227670970601</v>
      </c>
      <c r="V72">
        <f>MIN($C72,K72*K$8)</f>
        <v>0</v>
      </c>
      <c r="W72">
        <f>MIN($C72,L72*L$8)</f>
        <v>0</v>
      </c>
      <c r="X72">
        <f>MIN($C72,M72*M$8)</f>
        <v>0</v>
      </c>
      <c r="Y72">
        <f>MIN($C72,N72*N$8)</f>
        <v>0</v>
      </c>
      <c r="Z72">
        <f>MIN($C72,O72*O$8)</f>
        <v>0</v>
      </c>
      <c r="AA72">
        <f>MIN($C72,P72*P$8)</f>
        <v>0</v>
      </c>
      <c r="AB72">
        <f>MIN($C72,Q72*Q$8)</f>
        <v>0</v>
      </c>
    </row>
    <row r="73" spans="2:28" x14ac:dyDescent="0.3">
      <c r="B73" s="2">
        <v>183953102</v>
      </c>
      <c r="C73" s="7">
        <v>70.533341506455997</v>
      </c>
      <c r="D73" s="1">
        <f>SUMPRODUCT(H73:P73,$H$8:$P$8)</f>
        <v>173.79</v>
      </c>
      <c r="E73" s="1">
        <f t="shared" si="1"/>
        <v>0</v>
      </c>
      <c r="H73" s="7">
        <v>0</v>
      </c>
      <c r="I73" s="7">
        <v>0</v>
      </c>
      <c r="J73" s="7">
        <v>173.79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S73" s="12">
        <f>MIN($C73,H73*H$8)</f>
        <v>0</v>
      </c>
      <c r="T73">
        <f>MIN($C73,I73*I$8)</f>
        <v>0</v>
      </c>
      <c r="U73">
        <f>MIN($C73,J73*J$8)</f>
        <v>70.533341506455997</v>
      </c>
      <c r="V73">
        <f>MIN($C73,K73*K$8)</f>
        <v>0</v>
      </c>
      <c r="W73">
        <f>MIN($C73,L73*L$8)</f>
        <v>0</v>
      </c>
      <c r="X73">
        <f>MIN($C73,M73*M$8)</f>
        <v>0</v>
      </c>
      <c r="Y73">
        <f>MIN($C73,N73*N$8)</f>
        <v>0</v>
      </c>
      <c r="Z73">
        <f>MIN($C73,O73*O$8)</f>
        <v>0</v>
      </c>
      <c r="AA73">
        <f>MIN($C73,P73*P$8)</f>
        <v>0</v>
      </c>
      <c r="AB73">
        <f>MIN($C73,Q73*Q$8)</f>
        <v>0</v>
      </c>
    </row>
    <row r="74" spans="2:28" x14ac:dyDescent="0.3">
      <c r="B74" s="2">
        <v>183953502</v>
      </c>
      <c r="C74" s="7">
        <v>56.029636894627501</v>
      </c>
      <c r="D74" s="1">
        <f>SUMPRODUCT(H74:P74,$H$8:$P$8)</f>
        <v>165.36</v>
      </c>
      <c r="E74" s="1">
        <f t="shared" ref="E74:E80" si="3">IF(C74&gt;D74,1,0)</f>
        <v>0</v>
      </c>
      <c r="H74" s="7">
        <v>0</v>
      </c>
      <c r="I74" s="7">
        <v>0</v>
      </c>
      <c r="J74" s="7">
        <v>165.36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S74" s="12">
        <f>MIN($C74,H74*H$8)</f>
        <v>0</v>
      </c>
      <c r="T74">
        <f>MIN($C74,I74*I$8)</f>
        <v>0</v>
      </c>
      <c r="U74">
        <f>MIN($C74,J74*J$8)</f>
        <v>56.029636894627501</v>
      </c>
      <c r="V74">
        <f>MIN($C74,K74*K$8)</f>
        <v>0</v>
      </c>
      <c r="W74">
        <f>MIN($C74,L74*L$8)</f>
        <v>0</v>
      </c>
      <c r="X74">
        <f>MIN($C74,M74*M$8)</f>
        <v>0</v>
      </c>
      <c r="Y74">
        <f>MIN($C74,N74*N$8)</f>
        <v>0</v>
      </c>
      <c r="Z74">
        <f>MIN($C74,O74*O$8)</f>
        <v>0</v>
      </c>
      <c r="AA74">
        <f>MIN($C74,P74*P$8)</f>
        <v>0</v>
      </c>
      <c r="AB74">
        <f>MIN($C74,Q74*Q$8)</f>
        <v>0</v>
      </c>
    </row>
    <row r="75" spans="2:28" x14ac:dyDescent="0.3">
      <c r="B75" s="2">
        <v>183954602</v>
      </c>
      <c r="C75" s="7">
        <v>12.2133909055886</v>
      </c>
      <c r="D75" s="1">
        <f>SUMPRODUCT(H75:P75,$H$8:$P$8)</f>
        <v>48.95</v>
      </c>
      <c r="E75" s="1">
        <f t="shared" si="3"/>
        <v>0</v>
      </c>
      <c r="H75" s="7">
        <v>48.95</v>
      </c>
      <c r="I75" s="7">
        <v>22.28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S75" s="12">
        <f>MIN($C75,H75*H$8)</f>
        <v>12.2133909055886</v>
      </c>
      <c r="T75">
        <f>MIN($C75,I75*I$8)</f>
        <v>0</v>
      </c>
      <c r="U75">
        <f>MIN($C75,J75*J$8)</f>
        <v>0</v>
      </c>
      <c r="V75">
        <f>MIN($C75,K75*K$8)</f>
        <v>0</v>
      </c>
      <c r="W75">
        <f>MIN($C75,L75*L$8)</f>
        <v>0</v>
      </c>
      <c r="X75">
        <f>MIN($C75,M75*M$8)</f>
        <v>0</v>
      </c>
      <c r="Y75">
        <f>MIN($C75,N75*N$8)</f>
        <v>0</v>
      </c>
      <c r="Z75">
        <f>MIN($C75,O75*O$8)</f>
        <v>0</v>
      </c>
      <c r="AA75">
        <f>MIN($C75,P75*P$8)</f>
        <v>0</v>
      </c>
      <c r="AB75">
        <f>MIN($C75,Q75*Q$8)</f>
        <v>0</v>
      </c>
    </row>
    <row r="76" spans="2:28" x14ac:dyDescent="0.3">
      <c r="B76" s="2">
        <v>183955102</v>
      </c>
      <c r="C76" s="7">
        <v>12.2133909055886</v>
      </c>
      <c r="D76" s="1">
        <f>SUMPRODUCT(H76:P76,$H$8:$P$8)</f>
        <v>50.66</v>
      </c>
      <c r="E76" s="1">
        <f t="shared" si="3"/>
        <v>0</v>
      </c>
      <c r="H76" s="7">
        <v>50.66</v>
      </c>
      <c r="I76" s="7">
        <v>22.28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S76" s="12">
        <f>MIN($C76,H76*H$8)</f>
        <v>12.2133909055886</v>
      </c>
      <c r="T76">
        <f>MIN($C76,I76*I$8)</f>
        <v>0</v>
      </c>
      <c r="U76">
        <f>MIN($C76,J76*J$8)</f>
        <v>0</v>
      </c>
      <c r="V76">
        <f>MIN($C76,K76*K$8)</f>
        <v>0</v>
      </c>
      <c r="W76">
        <f>MIN($C76,L76*L$8)</f>
        <v>0</v>
      </c>
      <c r="X76">
        <f>MIN($C76,M76*M$8)</f>
        <v>0</v>
      </c>
      <c r="Y76">
        <f>MIN($C76,N76*N$8)</f>
        <v>0</v>
      </c>
      <c r="Z76">
        <f>MIN($C76,O76*O$8)</f>
        <v>0</v>
      </c>
      <c r="AA76">
        <f>MIN($C76,P76*P$8)</f>
        <v>0</v>
      </c>
      <c r="AB76">
        <f>MIN($C76,Q76*Q$8)</f>
        <v>0</v>
      </c>
    </row>
    <row r="77" spans="2:28" x14ac:dyDescent="0.3">
      <c r="B77" s="2">
        <v>183955402</v>
      </c>
      <c r="C77" s="7">
        <v>12.2133909055886</v>
      </c>
      <c r="D77" s="1">
        <f>SUMPRODUCT(H77:P77,$H$8:$P$8)</f>
        <v>38.659999999999997</v>
      </c>
      <c r="E77" s="1">
        <f t="shared" si="3"/>
        <v>0</v>
      </c>
      <c r="H77" s="7">
        <v>38.659999999999997</v>
      </c>
      <c r="I77" s="7">
        <v>22.28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S77" s="12">
        <f>MIN($C77,H77*H$8)</f>
        <v>12.2133909055886</v>
      </c>
      <c r="T77">
        <f>MIN($C77,I77*I$8)</f>
        <v>0</v>
      </c>
      <c r="U77">
        <f>MIN($C77,J77*J$8)</f>
        <v>0</v>
      </c>
      <c r="V77">
        <f>MIN($C77,K77*K$8)</f>
        <v>0</v>
      </c>
      <c r="W77">
        <f>MIN($C77,L77*L$8)</f>
        <v>0</v>
      </c>
      <c r="X77">
        <f>MIN($C77,M77*M$8)</f>
        <v>0</v>
      </c>
      <c r="Y77">
        <f>MIN($C77,N77*N$8)</f>
        <v>0</v>
      </c>
      <c r="Z77">
        <f>MIN($C77,O77*O$8)</f>
        <v>0</v>
      </c>
      <c r="AA77">
        <f>MIN($C77,P77*P$8)</f>
        <v>0</v>
      </c>
      <c r="AB77">
        <f>MIN($C77,Q77*Q$8)</f>
        <v>0</v>
      </c>
    </row>
    <row r="78" spans="2:28" x14ac:dyDescent="0.3">
      <c r="B78" s="2">
        <v>183955702</v>
      </c>
      <c r="C78" s="7">
        <v>12.2133909055886</v>
      </c>
      <c r="D78" s="1">
        <f>SUMPRODUCT(H78:P78,$H$8:$P$8)</f>
        <v>40.369999999999997</v>
      </c>
      <c r="E78" s="1">
        <f t="shared" si="3"/>
        <v>0</v>
      </c>
      <c r="H78" s="7">
        <v>40.369999999999997</v>
      </c>
      <c r="I78" s="7">
        <v>22.28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S78" s="12">
        <f>MIN($C78,H78*H$8)</f>
        <v>12.2133909055886</v>
      </c>
      <c r="T78">
        <f>MIN($C78,I78*I$8)</f>
        <v>0</v>
      </c>
      <c r="U78">
        <f>MIN($C78,J78*J$8)</f>
        <v>0</v>
      </c>
      <c r="V78">
        <f>MIN($C78,K78*K$8)</f>
        <v>0</v>
      </c>
      <c r="W78">
        <f>MIN($C78,L78*L$8)</f>
        <v>0</v>
      </c>
      <c r="X78">
        <f>MIN($C78,M78*M$8)</f>
        <v>0</v>
      </c>
      <c r="Y78">
        <f>MIN($C78,N78*N$8)</f>
        <v>0</v>
      </c>
      <c r="Z78">
        <f>MIN($C78,O78*O$8)</f>
        <v>0</v>
      </c>
      <c r="AA78">
        <f>MIN($C78,P78*P$8)</f>
        <v>0</v>
      </c>
      <c r="AB78">
        <f>MIN($C78,Q78*Q$8)</f>
        <v>0</v>
      </c>
    </row>
    <row r="79" spans="2:28" x14ac:dyDescent="0.3">
      <c r="B79" s="2">
        <v>183956102</v>
      </c>
      <c r="C79" s="7">
        <v>12.2133909055886</v>
      </c>
      <c r="D79" s="1">
        <f>SUMPRODUCT(H79:P79,$H$8:$P$8)</f>
        <v>38.659999999999997</v>
      </c>
      <c r="E79" s="1">
        <f t="shared" si="3"/>
        <v>0</v>
      </c>
      <c r="H79" s="7">
        <v>38.659999999999997</v>
      </c>
      <c r="I79" s="7">
        <v>22.28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S79" s="12">
        <f>MIN($C79,H79*H$8)</f>
        <v>12.2133909055886</v>
      </c>
      <c r="T79">
        <f>MIN($C79,I79*I$8)</f>
        <v>0</v>
      </c>
      <c r="U79">
        <f>MIN($C79,J79*J$8)</f>
        <v>0</v>
      </c>
      <c r="V79">
        <f>MIN($C79,K79*K$8)</f>
        <v>0</v>
      </c>
      <c r="W79">
        <f>MIN($C79,L79*L$8)</f>
        <v>0</v>
      </c>
      <c r="X79">
        <f>MIN($C79,M79*M$8)</f>
        <v>0</v>
      </c>
      <c r="Y79">
        <f>MIN($C79,N79*N$8)</f>
        <v>0</v>
      </c>
      <c r="Z79">
        <f>MIN($C79,O79*O$8)</f>
        <v>0</v>
      </c>
      <c r="AA79">
        <f>MIN($C79,P79*P$8)</f>
        <v>0</v>
      </c>
      <c r="AB79">
        <f>MIN($C79,Q79*Q$8)</f>
        <v>0</v>
      </c>
    </row>
    <row r="80" spans="2:28" ht="15" thickBot="1" x14ac:dyDescent="0.35">
      <c r="B80" s="2">
        <v>183977702</v>
      </c>
      <c r="C80" s="7">
        <v>15.5116790609815</v>
      </c>
      <c r="D80" s="1">
        <f>SUMPRODUCT(H80:P80,$H$8:$P$8)</f>
        <v>63.49</v>
      </c>
      <c r="E80" s="1">
        <f t="shared" si="3"/>
        <v>0</v>
      </c>
      <c r="H80" s="7">
        <v>0</v>
      </c>
      <c r="I80" s="7">
        <v>0</v>
      </c>
      <c r="J80" s="7">
        <v>0</v>
      </c>
      <c r="K80" s="7">
        <v>63.49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S80" s="12">
        <f>MIN($C80,H80*H$8)</f>
        <v>0</v>
      </c>
      <c r="T80" s="19">
        <f>MIN($C80,I80*I$8)</f>
        <v>0</v>
      </c>
      <c r="U80" s="19">
        <f>MIN($C80,J80*J$8)</f>
        <v>0</v>
      </c>
      <c r="V80" s="19">
        <f>MIN($C80,K80*K$8)</f>
        <v>15.5116790609815</v>
      </c>
      <c r="W80" s="19">
        <f>MIN($C80,L80*L$8)</f>
        <v>0</v>
      </c>
      <c r="X80" s="19">
        <f>MIN($C80,M80*M$8)</f>
        <v>0</v>
      </c>
      <c r="Y80" s="19">
        <f>MIN($C80,N80*N$8)</f>
        <v>0</v>
      </c>
      <c r="Z80" s="19">
        <f>MIN($C80,O80*O$8)</f>
        <v>0</v>
      </c>
      <c r="AA80" s="19">
        <f>MIN($C80,P80*P$8)</f>
        <v>0</v>
      </c>
      <c r="AB80" s="19">
        <f>MIN($C80,Q80*Q$8)</f>
        <v>0</v>
      </c>
    </row>
    <row r="81" spans="4:28" x14ac:dyDescent="0.3">
      <c r="D81" s="5" t="s">
        <v>6</v>
      </c>
      <c r="E81" s="1">
        <f>SUM(E9:E80)</f>
        <v>4</v>
      </c>
      <c r="R81" s="20" t="s">
        <v>3</v>
      </c>
      <c r="S81" s="24">
        <v>22827</v>
      </c>
      <c r="T81" s="24">
        <v>16029</v>
      </c>
      <c r="U81" s="24">
        <v>16063</v>
      </c>
      <c r="V81" s="24">
        <v>22873</v>
      </c>
      <c r="W81" s="24">
        <v>21046</v>
      </c>
      <c r="X81" s="24">
        <v>8812</v>
      </c>
      <c r="Y81" s="24">
        <v>19687</v>
      </c>
      <c r="Z81" s="24">
        <v>15275</v>
      </c>
      <c r="AA81" s="24">
        <v>12620</v>
      </c>
      <c r="AB81" s="25">
        <v>21623</v>
      </c>
    </row>
    <row r="82" spans="4:28" x14ac:dyDescent="0.3">
      <c r="D82" s="8"/>
      <c r="R82" s="23" t="s">
        <v>16</v>
      </c>
      <c r="S82" s="26" t="s">
        <v>17</v>
      </c>
      <c r="T82" s="26" t="s">
        <v>18</v>
      </c>
      <c r="U82" s="26" t="s">
        <v>17</v>
      </c>
      <c r="V82" s="26" t="s">
        <v>17</v>
      </c>
      <c r="W82" s="26" t="s">
        <v>18</v>
      </c>
      <c r="X82" s="26" t="s">
        <v>18</v>
      </c>
      <c r="Y82" s="26" t="s">
        <v>17</v>
      </c>
      <c r="Z82" s="26" t="s">
        <v>17</v>
      </c>
      <c r="AA82" s="26" t="s">
        <v>17</v>
      </c>
      <c r="AB82" s="27" t="s">
        <v>18</v>
      </c>
    </row>
    <row r="83" spans="4:28" x14ac:dyDescent="0.3">
      <c r="R83" s="21" t="s">
        <v>9</v>
      </c>
      <c r="S83" s="28">
        <f>SUM(S9:S80)</f>
        <v>328.76127594790336</v>
      </c>
      <c r="T83" s="28">
        <f t="shared" ref="T83:AB83" si="4">SUM(T9:T80)</f>
        <v>0</v>
      </c>
      <c r="U83" s="28">
        <f t="shared" si="4"/>
        <v>2219.5458504243911</v>
      </c>
      <c r="V83" s="28">
        <f t="shared" si="4"/>
        <v>1161.8283055401575</v>
      </c>
      <c r="W83" s="28">
        <f t="shared" si="4"/>
        <v>0</v>
      </c>
      <c r="X83" s="28">
        <f t="shared" si="4"/>
        <v>0</v>
      </c>
      <c r="Y83" s="28">
        <f t="shared" si="4"/>
        <v>1.5358333975418299</v>
      </c>
      <c r="Z83" s="28">
        <f t="shared" si="4"/>
        <v>14.248562764860161</v>
      </c>
      <c r="AA83" s="28">
        <f t="shared" si="4"/>
        <v>107.1399267674947</v>
      </c>
      <c r="AB83" s="29">
        <f t="shared" si="4"/>
        <v>0</v>
      </c>
    </row>
    <row r="84" spans="4:28" x14ac:dyDescent="0.3">
      <c r="R84" s="21" t="s">
        <v>10</v>
      </c>
      <c r="S84" s="28">
        <f>RANK(S83,$S$83:$AB$83)</f>
        <v>3</v>
      </c>
      <c r="T84" s="28">
        <f>RANK(T83,$S$83:$AB$83)</f>
        <v>7</v>
      </c>
      <c r="U84" s="28">
        <f>RANK(U83,$S$83:$AB$83)</f>
        <v>1</v>
      </c>
      <c r="V84" s="28">
        <f>RANK(V83,$S$83:$AB$83)</f>
        <v>2</v>
      </c>
      <c r="W84" s="28">
        <f>RANK(W83,$S$83:$AB$83)</f>
        <v>7</v>
      </c>
      <c r="X84" s="28">
        <f>RANK(X83,$S$83:$AB$83)</f>
        <v>7</v>
      </c>
      <c r="Y84" s="28">
        <f>RANK(Y83,$S$83:$AB$83)</f>
        <v>6</v>
      </c>
      <c r="Z84" s="28">
        <f>RANK(Z83,$S$83:$AB$83)</f>
        <v>5</v>
      </c>
      <c r="AA84" s="28">
        <f>RANK(AA83,$S$83:$AB$83)</f>
        <v>4</v>
      </c>
      <c r="AB84" s="29">
        <f>RANK(AB83,$S$83:$AB$83)</f>
        <v>7</v>
      </c>
    </row>
    <row r="85" spans="4:28" x14ac:dyDescent="0.3">
      <c r="R85" s="22"/>
      <c r="S85" s="30"/>
      <c r="T85" s="30"/>
      <c r="U85" s="30"/>
      <c r="V85" s="30"/>
      <c r="W85" s="30"/>
      <c r="X85" s="30"/>
      <c r="Y85" s="30"/>
      <c r="Z85" s="30"/>
      <c r="AA85" s="30"/>
      <c r="AB85" s="31"/>
    </row>
    <row r="86" spans="4:28" x14ac:dyDescent="0.3">
      <c r="R86" s="21" t="s">
        <v>11</v>
      </c>
      <c r="S86" s="28">
        <v>27</v>
      </c>
      <c r="T86" s="28">
        <f>27-S86</f>
        <v>0</v>
      </c>
      <c r="U86" s="28">
        <v>18</v>
      </c>
      <c r="V86" s="28">
        <v>16</v>
      </c>
      <c r="W86" s="28">
        <v>0</v>
      </c>
      <c r="X86" s="28">
        <v>0</v>
      </c>
      <c r="Y86" s="28">
        <v>1</v>
      </c>
      <c r="Z86" s="28">
        <v>4</v>
      </c>
      <c r="AA86" s="28">
        <v>2</v>
      </c>
      <c r="AB86" s="29">
        <v>0</v>
      </c>
    </row>
    <row r="87" spans="4:28" ht="15" thickBot="1" x14ac:dyDescent="0.35">
      <c r="R87" s="16" t="s">
        <v>12</v>
      </c>
      <c r="S87" s="32">
        <f>RANK(S86,$S$86:$AB$86)</f>
        <v>1</v>
      </c>
      <c r="T87" s="32">
        <f>RANK(T86,$S$86:$AB$86)</f>
        <v>7</v>
      </c>
      <c r="U87" s="32">
        <f>RANK(U86,$S$86:$AB$86)</f>
        <v>2</v>
      </c>
      <c r="V87" s="32">
        <f>RANK(V86,$S$86:$AB$86)</f>
        <v>3</v>
      </c>
      <c r="W87" s="32">
        <f>RANK(W86,$S$86:$AB$86)</f>
        <v>7</v>
      </c>
      <c r="X87" s="32">
        <f>RANK(X86,$S$86:$AB$86)</f>
        <v>7</v>
      </c>
      <c r="Y87" s="32">
        <f>RANK(Y86,$S$86:$AB$86)</f>
        <v>6</v>
      </c>
      <c r="Z87" s="32">
        <f>RANK(Z86,$S$86:$AB$86)</f>
        <v>4</v>
      </c>
      <c r="AA87" s="32">
        <f>RANK(AA86,$S$86:$AB$86)</f>
        <v>5</v>
      </c>
      <c r="AB87" s="33">
        <f>RANK(AB86,$S$86:$AB$86)</f>
        <v>7</v>
      </c>
    </row>
    <row r="104" spans="32:36" ht="15" thickBot="1" x14ac:dyDescent="0.35"/>
    <row r="105" spans="32:36" ht="16.2" customHeight="1" thickBot="1" x14ac:dyDescent="0.35">
      <c r="AF105" s="43"/>
      <c r="AG105" s="44"/>
      <c r="AH105" s="44"/>
      <c r="AI105" s="44"/>
      <c r="AJ105" s="45"/>
    </row>
    <row r="106" spans="32:36" ht="16.2" thickBot="1" x14ac:dyDescent="0.35">
      <c r="AF106" s="34"/>
      <c r="AG106" s="35"/>
      <c r="AH106" s="35"/>
      <c r="AI106" s="35"/>
      <c r="AJ106" s="36"/>
    </row>
    <row r="107" spans="32:36" ht="16.2" thickBot="1" x14ac:dyDescent="0.35">
      <c r="AF107" s="37"/>
      <c r="AG107" s="38"/>
      <c r="AH107" s="38"/>
      <c r="AI107" s="38"/>
      <c r="AJ107" s="39"/>
    </row>
    <row r="108" spans="32:36" ht="16.2" thickBot="1" x14ac:dyDescent="0.35">
      <c r="AF108" s="37"/>
      <c r="AG108" s="38"/>
      <c r="AH108" s="38"/>
      <c r="AI108" s="38"/>
      <c r="AJ108" s="39"/>
    </row>
    <row r="109" spans="32:36" ht="16.2" thickBot="1" x14ac:dyDescent="0.35">
      <c r="AF109" s="37"/>
      <c r="AG109" s="38"/>
      <c r="AH109" s="38"/>
      <c r="AI109" s="38"/>
      <c r="AJ109" s="39"/>
    </row>
    <row r="110" spans="32:36" ht="16.2" thickBot="1" x14ac:dyDescent="0.35">
      <c r="AF110" s="40"/>
      <c r="AG110" s="41"/>
      <c r="AH110" s="41"/>
      <c r="AI110" s="41"/>
      <c r="AJ110" s="42"/>
    </row>
  </sheetData>
  <mergeCells count="1">
    <mergeCell ref="AF105:AJ105"/>
  </mergeCells>
  <conditionalFormatting sqref="S84:AB8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:AB8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macleod morehouse</dc:creator>
  <cp:lastModifiedBy>macleod morehouse</cp:lastModifiedBy>
  <dcterms:created xsi:type="dcterms:W3CDTF">2023-03-24T14:23:14Z</dcterms:created>
  <dcterms:modified xsi:type="dcterms:W3CDTF">2023-05-05T17:58:15Z</dcterms:modified>
</cp:coreProperties>
</file>