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rod\Desktop\Ingeniería Computacional\1. Optimización Metaheurística\1. Evaluación continua\PEC3\Data\"/>
    </mc:Choice>
  </mc:AlternateContent>
  <xr:revisionPtr revIDLastSave="0" documentId="13_ncr:1_{43902F1C-5981-4087-AA61-455D0E0E8E5A}" xr6:coauthVersionLast="45" xr6:coauthVersionMax="45" xr10:uidLastSave="{00000000-0000-0000-0000-000000000000}"/>
  <bookViews>
    <workbookView xWindow="-120" yWindow="-120" windowWidth="29040" windowHeight="15840" activeTab="2" xr2:uid="{65308067-23DB-461A-9C8F-36ACAD57D66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H35" i="3" l="1"/>
  <c r="K35" i="3"/>
  <c r="F35" i="3" l="1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R1" i="2"/>
  <c r="Q1" i="2"/>
  <c r="P1" i="2"/>
  <c r="N1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O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1" i="2"/>
  <c r="L1" i="2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1" i="2"/>
</calcChain>
</file>

<file path=xl/sharedStrings.xml><?xml version="1.0" encoding="utf-8"?>
<sst xmlns="http://schemas.openxmlformats.org/spreadsheetml/2006/main" count="539" uniqueCount="251">
  <si>
    <t>BKS: 1278</t>
  </si>
  <si>
    <t>NEH: 1286</t>
  </si>
  <si>
    <t>gap: 0.6220839813374806</t>
  </si>
  <si>
    <t>avCost: 1280.7333333333333</t>
  </si>
  <si>
    <t>avTime: 0,147614</t>
  </si>
  <si>
    <t>avGap: 0.4095386210471735</t>
  </si>
  <si>
    <t>minCost: 1278</t>
  </si>
  <si>
    <t>minTime: 0,000184</t>
  </si>
  <si>
    <t>BKS: 1359</t>
  </si>
  <si>
    <t>NEH: 1365</t>
  </si>
  <si>
    <t>gap: 0.43956043956043955</t>
  </si>
  <si>
    <t>avCost: 1359.0</t>
  </si>
  <si>
    <t>avTime: 0,061783</t>
  </si>
  <si>
    <t>avGap: 0.43956043956043955</t>
  </si>
  <si>
    <t>minCost: 1359</t>
  </si>
  <si>
    <t>minTime: 0,001246</t>
  </si>
  <si>
    <t>BKS: 1081</t>
  </si>
  <si>
    <t>NEH: 1159</t>
  </si>
  <si>
    <t>gap: 6.729939603106126</t>
  </si>
  <si>
    <t>avCost: 1098.8666666666666</t>
  </si>
  <si>
    <t>avTime: 0,237676</t>
  </si>
  <si>
    <t>avGap: 5.188380788035672</t>
  </si>
  <si>
    <t>minCost: 1081</t>
  </si>
  <si>
    <t>minTime: 0,000105</t>
  </si>
  <si>
    <t>BKS: 1583</t>
  </si>
  <si>
    <t>NEH: 1680</t>
  </si>
  <si>
    <t>gap: 5.773809523809524</t>
  </si>
  <si>
    <t>avCost: 1610.8</t>
  </si>
  <si>
    <t>avTime: 0,559561</t>
  </si>
  <si>
    <t>avGap: 4.119047619047621</t>
  </si>
  <si>
    <t>minCost: 1583</t>
  </si>
  <si>
    <t>minTime: 0,003797</t>
  </si>
  <si>
    <t>BKS: 1682</t>
  </si>
  <si>
    <t>NEH: 1786</t>
  </si>
  <si>
    <t>gap: 5.823068309070549</t>
  </si>
  <si>
    <t>avCost: 1692.9333333333334</t>
  </si>
  <si>
    <t>avTime: 0,544393</t>
  </si>
  <si>
    <t>avGap: 5.210899589399026</t>
  </si>
  <si>
    <t>minCost: 1682</t>
  </si>
  <si>
    <t>minTime: 0,039991</t>
  </si>
  <si>
    <t>BKS: 1514</t>
  </si>
  <si>
    <t>NEH: 1557</t>
  </si>
  <si>
    <t>gap: 2.7617212588310855</t>
  </si>
  <si>
    <t>avCost: 1530.7333333333333</t>
  </si>
  <si>
    <t>avTime: 0,467827</t>
  </si>
  <si>
    <t>avGap: 1.6870049239991427</t>
  </si>
  <si>
    <t>minCost: 1514</t>
  </si>
  <si>
    <t>minTime: 0,018513</t>
  </si>
  <si>
    <t>BKS: 2318</t>
  </si>
  <si>
    <t>NEH: 2410</t>
  </si>
  <si>
    <t>gap: 3.8174273858921164</t>
  </si>
  <si>
    <t>avCost: 2341.866666666667</t>
  </si>
  <si>
    <t>avTime: 1,389389</t>
  </si>
  <si>
    <t>avGap: 2.8271092669432867</t>
  </si>
  <si>
    <t>minCost: 2318</t>
  </si>
  <si>
    <t>minTime: 0,002079</t>
  </si>
  <si>
    <t>BKS: 2112</t>
  </si>
  <si>
    <t>NEH: 2150</t>
  </si>
  <si>
    <t>gap: 1.7674418604651163</t>
  </si>
  <si>
    <t>avCost: 2131.6</t>
  </si>
  <si>
    <t>avTime: 0,931305</t>
  </si>
  <si>
    <t>avGap: 0.8558139534883763</t>
  </si>
  <si>
    <t>minCost: 2112</t>
  </si>
  <si>
    <t>minTime: 0,000057</t>
  </si>
  <si>
    <t>BKS: 2367</t>
  </si>
  <si>
    <t>NEH: 2429</t>
  </si>
  <si>
    <t>gap: 2.5524907369287773</t>
  </si>
  <si>
    <t>avCost: 2378.8</t>
  </si>
  <si>
    <t>avTime: 0,911345</t>
  </si>
  <si>
    <t>avGap: 2.0666941128036154</t>
  </si>
  <si>
    <t>minCost: 2367</t>
  </si>
  <si>
    <t>minTime: 0,067292</t>
  </si>
  <si>
    <t>BKS: 2724</t>
  </si>
  <si>
    <t>NEH: 2733</t>
  </si>
  <si>
    <t>gap: 0.3293084522502744</t>
  </si>
  <si>
    <t>avCost: 2727.5333333333333</t>
  </si>
  <si>
    <t>avTime: 0,161055</t>
  </si>
  <si>
    <t>avGap: 0.20002439321868634</t>
  </si>
  <si>
    <t>minCost: 2724</t>
  </si>
  <si>
    <t>minTime: 0,000191</t>
  </si>
  <si>
    <t>BKS: 2621</t>
  </si>
  <si>
    <t>NEH: 2643</t>
  </si>
  <si>
    <t>gap: 0.8323874385168369</t>
  </si>
  <si>
    <t>avCost: 2626.3333333333335</t>
  </si>
  <si>
    <t>avTime: 0,535038</t>
  </si>
  <si>
    <t>avGap: 0.6305965443309313</t>
  </si>
  <si>
    <t>minCost: 2621</t>
  </si>
  <si>
    <t>minTime: 0,000384</t>
  </si>
  <si>
    <t>BKS: 3085</t>
  </si>
  <si>
    <t>NEH: 3168</t>
  </si>
  <si>
    <t>gap: 2.619949494949495</t>
  </si>
  <si>
    <t>avCost: 3114.866666666667</t>
  </si>
  <si>
    <t>avTime: 1,901600</t>
  </si>
  <si>
    <t>avGap: 1.6771885521885483</t>
  </si>
  <si>
    <t>minCost: 3085</t>
  </si>
  <si>
    <t>minTime: 0,000243</t>
  </si>
  <si>
    <t>BKS: 2915</t>
  </si>
  <si>
    <t>NEH: 3004</t>
  </si>
  <si>
    <t>gap: 2.96271637816245</t>
  </si>
  <si>
    <t>avCost: 2954.5333333333333</t>
  </si>
  <si>
    <t>avTime: 0,718068</t>
  </si>
  <si>
    <t>avGap: 1.646693297825123</t>
  </si>
  <si>
    <t>minCost: 2915</t>
  </si>
  <si>
    <t>minTime: 0,001182</t>
  </si>
  <si>
    <t>BKS: 3990</t>
  </si>
  <si>
    <t>NEH: 4082</t>
  </si>
  <si>
    <t>gap: 2.253797158255757</t>
  </si>
  <si>
    <t>avCost: 4013.8</t>
  </si>
  <si>
    <t>avTime: 2,716172</t>
  </si>
  <si>
    <t>avGap: 1.6707496325330675</t>
  </si>
  <si>
    <t>minCost: 3990</t>
  </si>
  <si>
    <t>minTime: 0,005875</t>
  </si>
  <si>
    <t>BKS: 3861</t>
  </si>
  <si>
    <t>NEH: 3921</t>
  </si>
  <si>
    <t>gap: 1.5302218821729152</t>
  </si>
  <si>
    <t>avCost: 3880.866666666667</t>
  </si>
  <si>
    <t>avTime: 4,568743</t>
  </si>
  <si>
    <t>avGap: 1.0235484145201024</t>
  </si>
  <si>
    <t>minCost: 3861</t>
  </si>
  <si>
    <t>minTime: 0,000668</t>
  </si>
  <si>
    <t>BKS: 3789</t>
  </si>
  <si>
    <t>NEH: 3927</t>
  </si>
  <si>
    <t>gap: 3.514132925897632</t>
  </si>
  <si>
    <t>avCost: 3845.133333333333</t>
  </si>
  <si>
    <t>avTime: 3,576891</t>
  </si>
  <si>
    <t>avGap: 2.0847126729479704</t>
  </si>
  <si>
    <t>minCost: 3789</t>
  </si>
  <si>
    <t>minTime: 0,000667</t>
  </si>
  <si>
    <t>BKS: 5493</t>
  </si>
  <si>
    <t>NEH: 5565</t>
  </si>
  <si>
    <t>gap: 1.293800539083558</t>
  </si>
  <si>
    <t>avCost: 5500.4</t>
  </si>
  <si>
    <t>avTime: 0,419494</t>
  </si>
  <si>
    <t>avGap: 1.1608265947888654</t>
  </si>
  <si>
    <t>minCost: 5493</t>
  </si>
  <si>
    <t>minTime: 0,000731</t>
  </si>
  <si>
    <t>BKS: 5268</t>
  </si>
  <si>
    <t>NEH: 5349</t>
  </si>
  <si>
    <t>gap: 1.5143017386427369</t>
  </si>
  <si>
    <t>avCost: 5283.0</t>
  </si>
  <si>
    <t>avTime: 0,635315</t>
  </si>
  <si>
    <t>avGap: 1.233875490745934</t>
  </si>
  <si>
    <t>minCost: 5268</t>
  </si>
  <si>
    <t>minTime: 0,000777</t>
  </si>
  <si>
    <t>BKS: 5179</t>
  </si>
  <si>
    <t>NEH: 5237</t>
  </si>
  <si>
    <t>gap: 1.1075042963528738</t>
  </si>
  <si>
    <t>avCost: 5194.666666666667</t>
  </si>
  <si>
    <t>avTime: 1,002445</t>
  </si>
  <si>
    <t>avGap: 0.8083508369931837</t>
  </si>
  <si>
    <t>minCost: 5179</t>
  </si>
  <si>
    <t>minTime: 0,000762</t>
  </si>
  <si>
    <t>BKS: 5818</t>
  </si>
  <si>
    <t>NEH: 5911</t>
  </si>
  <si>
    <t>gap: 1.5733378446963289</t>
  </si>
  <si>
    <t>avCost: 5844.533333333334</t>
  </si>
  <si>
    <t>avTime: 2,920327</t>
  </si>
  <si>
    <t>avGap: 1.1244572266395914</t>
  </si>
  <si>
    <t>minCost: 5818</t>
  </si>
  <si>
    <t>minTime: 0,001822</t>
  </si>
  <si>
    <t>BKS: 5382</t>
  </si>
  <si>
    <t>NEH: 5465</t>
  </si>
  <si>
    <t>gap: 1.5187557182067704</t>
  </si>
  <si>
    <t>avCost: 5420.133333333333</t>
  </si>
  <si>
    <t>avTime: 4,088387</t>
  </si>
  <si>
    <t>avGap: 0.8209820067093648</t>
  </si>
  <si>
    <t>minCost: 5382</t>
  </si>
  <si>
    <t>minTime: 0,000925</t>
  </si>
  <si>
    <t>BKS: 5696</t>
  </si>
  <si>
    <t>NEH: 5837</t>
  </si>
  <si>
    <t>gap: 2.4156244646222373</t>
  </si>
  <si>
    <t>avCost: 5737.066666666667</t>
  </si>
  <si>
    <t>avTime: 4,165010</t>
  </si>
  <si>
    <t>avGap: 1.7120667009308446</t>
  </si>
  <si>
    <t>minCost: 5696</t>
  </si>
  <si>
    <t>minTime: 0,000911</t>
  </si>
  <si>
    <t>BKS: 6526</t>
  </si>
  <si>
    <t>NEH: 6670</t>
  </si>
  <si>
    <t>gap: 2.158920539730135</t>
  </si>
  <si>
    <t>avCost: 6557.6</t>
  </si>
  <si>
    <t>avTime: 8,462487</t>
  </si>
  <si>
    <t>avGap: 1.6851574212893499</t>
  </si>
  <si>
    <t>minCost: 6526</t>
  </si>
  <si>
    <t>minTime: 0,003965</t>
  </si>
  <si>
    <t>BKS: 6419</t>
  </si>
  <si>
    <t>NEH: 6565</t>
  </si>
  <si>
    <t>gap: 2.223914699162224</t>
  </si>
  <si>
    <t>avCost: 6497.0</t>
  </si>
  <si>
    <t>avTime: 10,561464</t>
  </si>
  <si>
    <t>avGap: 1.0357958872810358</t>
  </si>
  <si>
    <t>minCost: 6419</t>
  </si>
  <si>
    <t>minTime: 0,783176</t>
  </si>
  <si>
    <t>BKS: 6489</t>
  </si>
  <si>
    <t>NEH: 6650</t>
  </si>
  <si>
    <t>gap: 2.4210526315789473</t>
  </si>
  <si>
    <t>avCost: 6559.0</t>
  </si>
  <si>
    <t>avTime: 10,178376</t>
  </si>
  <si>
    <t>avGap: 1.368421052631579</t>
  </si>
  <si>
    <t>minCost: 6489</t>
  </si>
  <si>
    <t>minTime: 0,001325</t>
  </si>
  <si>
    <t>BKS: 10892</t>
  </si>
  <si>
    <t>NEH: 10972</t>
  </si>
  <si>
    <t>gap: 0.7291286912139993</t>
  </si>
  <si>
    <t>avCost: 10930.333333333334</t>
  </si>
  <si>
    <t>avTime: 1,732997</t>
  </si>
  <si>
    <t>avGap: 0.37975452667395243</t>
  </si>
  <si>
    <t>minCost: 10892</t>
  </si>
  <si>
    <t>minTime: 0,003611</t>
  </si>
  <si>
    <t>BKS: 10600</t>
  </si>
  <si>
    <t>NEH: 10708</t>
  </si>
  <si>
    <t>gap: 1.0085917071348525</t>
  </si>
  <si>
    <t>avCost: 10648.266666666666</t>
  </si>
  <si>
    <t>avTime: 4,790163</t>
  </si>
  <si>
    <t>avGap: 0.5578383762918713</t>
  </si>
  <si>
    <t>minCost: 10600</t>
  </si>
  <si>
    <t>minTime: 0,003601</t>
  </si>
  <si>
    <t>BKS: 11017</t>
  </si>
  <si>
    <t>NEH: 11081</t>
  </si>
  <si>
    <t>gap: 0.5775652016965979</t>
  </si>
  <si>
    <t>avCost: 11034.8</t>
  </si>
  <si>
    <t>avTime: 3,616200</t>
  </si>
  <si>
    <t>avGap: 0.4169298799747381</t>
  </si>
  <si>
    <t>minCost: 11017</t>
  </si>
  <si>
    <t>minTime: 0,003616</t>
  </si>
  <si>
    <t>BKS: 11625</t>
  </si>
  <si>
    <t>NEH: 11785</t>
  </si>
  <si>
    <t>gap: 1.3576580398812048</t>
  </si>
  <si>
    <t>avCost: 11684.066666666668</t>
  </si>
  <si>
    <t>avTime: 9,792458</t>
  </si>
  <si>
    <t>avGap: 0.856455946825053</t>
  </si>
  <si>
    <t>minCost: 11625</t>
  </si>
  <si>
    <t>minTime: 0,005230</t>
  </si>
  <si>
    <t>BKS: 11765</t>
  </si>
  <si>
    <t>NEH: 11907</t>
  </si>
  <si>
    <t>gap: 1.192575795750399</t>
  </si>
  <si>
    <t>avCost: 11801.533333333333</t>
  </si>
  <si>
    <t>avTime: 9,206444</t>
  </si>
  <si>
    <t>avGap: 0.885753478346075</t>
  </si>
  <si>
    <t>minCost: 11765</t>
  </si>
  <si>
    <t>minTime: 0,005255</t>
  </si>
  <si>
    <t>BKS</t>
  </si>
  <si>
    <t>NEH</t>
  </si>
  <si>
    <t>Taillard's Instance</t>
  </si>
  <si>
    <t>NumJobs</t>
  </si>
  <si>
    <t>NumMachines</t>
  </si>
  <si>
    <t>Gap BKS-NEH</t>
  </si>
  <si>
    <t>AvCost</t>
  </si>
  <si>
    <t>AvTime</t>
  </si>
  <si>
    <t>AvGap</t>
  </si>
  <si>
    <t>MinTime</t>
  </si>
  <si>
    <t>MinCost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</si>
</sst>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8B4D-F376-4CB5-A853-B20E9955FA21}">
  <dimension ref="A1:AG8"/>
  <sheetViews>
    <sheetView topLeftCell="S1" workbookViewId="0">
      <selection activeCell="S10" sqref="S10"/>
    </sheetView>
  </sheetViews>
  <sheetFormatPr defaultRowHeight="15" x14ac:dyDescent="0.25"/>
  <sheetData>
    <row r="1" spans="1:33" x14ac:dyDescent="0.25">
      <c r="A1" t="s">
        <v>0</v>
      </c>
      <c r="B1" t="s">
        <v>8</v>
      </c>
      <c r="C1" t="s">
        <v>16</v>
      </c>
      <c r="D1" t="s">
        <v>24</v>
      </c>
      <c r="E1" t="s">
        <v>32</v>
      </c>
      <c r="F1" t="s">
        <v>40</v>
      </c>
      <c r="G1" t="s">
        <v>48</v>
      </c>
      <c r="H1" t="s">
        <v>56</v>
      </c>
      <c r="I1" t="s">
        <v>64</v>
      </c>
      <c r="J1" t="s">
        <v>72</v>
      </c>
      <c r="K1" t="s">
        <v>72</v>
      </c>
      <c r="L1" t="s">
        <v>80</v>
      </c>
      <c r="M1" t="s">
        <v>88</v>
      </c>
      <c r="N1" t="s">
        <v>88</v>
      </c>
      <c r="O1" t="s">
        <v>96</v>
      </c>
      <c r="P1" t="s">
        <v>104</v>
      </c>
      <c r="Q1" t="s">
        <v>112</v>
      </c>
      <c r="R1" t="s">
        <v>120</v>
      </c>
      <c r="S1" t="s">
        <v>128</v>
      </c>
      <c r="T1" t="s">
        <v>136</v>
      </c>
      <c r="U1" t="s">
        <v>144</v>
      </c>
      <c r="V1" t="s">
        <v>152</v>
      </c>
      <c r="W1" t="s">
        <v>160</v>
      </c>
      <c r="X1" t="s">
        <v>168</v>
      </c>
      <c r="Y1" t="s">
        <v>176</v>
      </c>
      <c r="Z1" t="s">
        <v>184</v>
      </c>
      <c r="AA1" t="s">
        <v>192</v>
      </c>
      <c r="AB1" t="s">
        <v>200</v>
      </c>
      <c r="AC1" t="s">
        <v>208</v>
      </c>
      <c r="AD1" t="s">
        <v>216</v>
      </c>
      <c r="AE1" t="s">
        <v>216</v>
      </c>
      <c r="AF1" t="s">
        <v>224</v>
      </c>
      <c r="AG1" t="s">
        <v>232</v>
      </c>
    </row>
    <row r="2" spans="1:33" x14ac:dyDescent="0.25">
      <c r="A2" t="s">
        <v>1</v>
      </c>
      <c r="B2" t="s">
        <v>9</v>
      </c>
      <c r="C2" t="s">
        <v>17</v>
      </c>
      <c r="D2" t="s">
        <v>25</v>
      </c>
      <c r="E2" t="s">
        <v>33</v>
      </c>
      <c r="F2" t="s">
        <v>41</v>
      </c>
      <c r="G2" t="s">
        <v>49</v>
      </c>
      <c r="H2" t="s">
        <v>57</v>
      </c>
      <c r="I2" t="s">
        <v>65</v>
      </c>
      <c r="J2" t="s">
        <v>73</v>
      </c>
      <c r="K2" t="s">
        <v>73</v>
      </c>
      <c r="L2" t="s">
        <v>81</v>
      </c>
      <c r="M2" t="s">
        <v>89</v>
      </c>
      <c r="N2" t="s">
        <v>89</v>
      </c>
      <c r="O2" t="s">
        <v>97</v>
      </c>
      <c r="P2" t="s">
        <v>105</v>
      </c>
      <c r="Q2" t="s">
        <v>113</v>
      </c>
      <c r="R2" t="s">
        <v>121</v>
      </c>
      <c r="S2" t="s">
        <v>129</v>
      </c>
      <c r="T2" t="s">
        <v>137</v>
      </c>
      <c r="U2" t="s">
        <v>145</v>
      </c>
      <c r="V2" t="s">
        <v>153</v>
      </c>
      <c r="W2" t="s">
        <v>161</v>
      </c>
      <c r="X2" t="s">
        <v>169</v>
      </c>
      <c r="Y2" t="s">
        <v>177</v>
      </c>
      <c r="Z2" t="s">
        <v>185</v>
      </c>
      <c r="AA2" t="s">
        <v>193</v>
      </c>
      <c r="AB2" t="s">
        <v>201</v>
      </c>
      <c r="AC2" t="s">
        <v>209</v>
      </c>
      <c r="AD2" t="s">
        <v>217</v>
      </c>
      <c r="AE2" t="s">
        <v>217</v>
      </c>
      <c r="AF2" t="s">
        <v>225</v>
      </c>
      <c r="AG2" t="s">
        <v>233</v>
      </c>
    </row>
    <row r="3" spans="1:33" x14ac:dyDescent="0.25">
      <c r="A3" t="s">
        <v>2</v>
      </c>
      <c r="B3" t="s">
        <v>10</v>
      </c>
      <c r="C3" t="s">
        <v>18</v>
      </c>
      <c r="D3" t="s">
        <v>26</v>
      </c>
      <c r="E3" t="s">
        <v>34</v>
      </c>
      <c r="F3" t="s">
        <v>42</v>
      </c>
      <c r="G3" t="s">
        <v>50</v>
      </c>
      <c r="H3" t="s">
        <v>58</v>
      </c>
      <c r="I3" t="s">
        <v>66</v>
      </c>
      <c r="J3" t="s">
        <v>74</v>
      </c>
      <c r="K3" t="s">
        <v>74</v>
      </c>
      <c r="L3" t="s">
        <v>82</v>
      </c>
      <c r="M3" t="s">
        <v>90</v>
      </c>
      <c r="N3" t="s">
        <v>90</v>
      </c>
      <c r="O3" t="s">
        <v>98</v>
      </c>
      <c r="P3" t="s">
        <v>106</v>
      </c>
      <c r="Q3" t="s">
        <v>114</v>
      </c>
      <c r="R3" t="s">
        <v>122</v>
      </c>
      <c r="S3" t="s">
        <v>130</v>
      </c>
      <c r="T3" t="s">
        <v>138</v>
      </c>
      <c r="U3" t="s">
        <v>146</v>
      </c>
      <c r="V3" t="s">
        <v>154</v>
      </c>
      <c r="W3" t="s">
        <v>162</v>
      </c>
      <c r="X3" t="s">
        <v>170</v>
      </c>
      <c r="Y3" t="s">
        <v>178</v>
      </c>
      <c r="Z3" t="s">
        <v>186</v>
      </c>
      <c r="AA3" t="s">
        <v>194</v>
      </c>
      <c r="AB3" t="s">
        <v>202</v>
      </c>
      <c r="AC3" t="s">
        <v>210</v>
      </c>
      <c r="AD3" t="s">
        <v>218</v>
      </c>
      <c r="AE3" t="s">
        <v>218</v>
      </c>
      <c r="AF3" t="s">
        <v>226</v>
      </c>
      <c r="AG3" t="s">
        <v>234</v>
      </c>
    </row>
    <row r="4" spans="1:33" x14ac:dyDescent="0.25">
      <c r="A4" t="s">
        <v>3</v>
      </c>
      <c r="B4" t="s">
        <v>11</v>
      </c>
      <c r="C4" t="s">
        <v>19</v>
      </c>
      <c r="D4" t="s">
        <v>27</v>
      </c>
      <c r="E4" t="s">
        <v>35</v>
      </c>
      <c r="F4" t="s">
        <v>43</v>
      </c>
      <c r="G4" t="s">
        <v>51</v>
      </c>
      <c r="H4" t="s">
        <v>59</v>
      </c>
      <c r="I4" t="s">
        <v>67</v>
      </c>
      <c r="J4" t="s">
        <v>75</v>
      </c>
      <c r="K4" t="s">
        <v>75</v>
      </c>
      <c r="L4" t="s">
        <v>83</v>
      </c>
      <c r="M4" t="s">
        <v>91</v>
      </c>
      <c r="N4" t="s">
        <v>91</v>
      </c>
      <c r="O4" t="s">
        <v>99</v>
      </c>
      <c r="P4" t="s">
        <v>107</v>
      </c>
      <c r="Q4" t="s">
        <v>115</v>
      </c>
      <c r="R4" t="s">
        <v>123</v>
      </c>
      <c r="S4" t="s">
        <v>131</v>
      </c>
      <c r="T4" t="s">
        <v>139</v>
      </c>
      <c r="U4" t="s">
        <v>147</v>
      </c>
      <c r="V4" t="s">
        <v>155</v>
      </c>
      <c r="W4" t="s">
        <v>163</v>
      </c>
      <c r="X4" t="s">
        <v>171</v>
      </c>
      <c r="Y4" t="s">
        <v>179</v>
      </c>
      <c r="Z4" t="s">
        <v>187</v>
      </c>
      <c r="AA4" t="s">
        <v>195</v>
      </c>
      <c r="AB4" t="s">
        <v>203</v>
      </c>
      <c r="AC4" t="s">
        <v>211</v>
      </c>
      <c r="AD4" t="s">
        <v>219</v>
      </c>
      <c r="AE4" t="s">
        <v>219</v>
      </c>
      <c r="AF4" t="s">
        <v>227</v>
      </c>
      <c r="AG4" t="s">
        <v>235</v>
      </c>
    </row>
    <row r="5" spans="1:33" x14ac:dyDescent="0.25">
      <c r="A5" t="s">
        <v>4</v>
      </c>
      <c r="B5" t="s">
        <v>12</v>
      </c>
      <c r="C5" t="s">
        <v>20</v>
      </c>
      <c r="D5" t="s">
        <v>28</v>
      </c>
      <c r="E5" t="s">
        <v>36</v>
      </c>
      <c r="F5" t="s">
        <v>44</v>
      </c>
      <c r="G5" t="s">
        <v>52</v>
      </c>
      <c r="H5" t="s">
        <v>60</v>
      </c>
      <c r="I5" t="s">
        <v>68</v>
      </c>
      <c r="J5" t="s">
        <v>76</v>
      </c>
      <c r="K5" t="s">
        <v>76</v>
      </c>
      <c r="L5" t="s">
        <v>84</v>
      </c>
      <c r="M5" t="s">
        <v>92</v>
      </c>
      <c r="N5" t="s">
        <v>92</v>
      </c>
      <c r="O5" t="s">
        <v>100</v>
      </c>
      <c r="P5" t="s">
        <v>108</v>
      </c>
      <c r="Q5" t="s">
        <v>116</v>
      </c>
      <c r="R5" t="s">
        <v>124</v>
      </c>
      <c r="S5" t="s">
        <v>132</v>
      </c>
      <c r="T5" t="s">
        <v>140</v>
      </c>
      <c r="U5" t="s">
        <v>148</v>
      </c>
      <c r="V5" t="s">
        <v>156</v>
      </c>
      <c r="W5" t="s">
        <v>164</v>
      </c>
      <c r="X5" t="s">
        <v>172</v>
      </c>
      <c r="Y5" t="s">
        <v>180</v>
      </c>
      <c r="Z5" t="s">
        <v>188</v>
      </c>
      <c r="AA5" t="s">
        <v>196</v>
      </c>
      <c r="AB5" t="s">
        <v>204</v>
      </c>
      <c r="AC5" t="s">
        <v>212</v>
      </c>
      <c r="AD5" t="s">
        <v>220</v>
      </c>
      <c r="AE5" t="s">
        <v>220</v>
      </c>
      <c r="AF5" t="s">
        <v>228</v>
      </c>
      <c r="AG5" t="s">
        <v>236</v>
      </c>
    </row>
    <row r="6" spans="1:33" x14ac:dyDescent="0.25">
      <c r="A6" t="s">
        <v>5</v>
      </c>
      <c r="B6" t="s">
        <v>13</v>
      </c>
      <c r="C6" t="s">
        <v>21</v>
      </c>
      <c r="D6" t="s">
        <v>29</v>
      </c>
      <c r="E6" t="s">
        <v>37</v>
      </c>
      <c r="F6" t="s">
        <v>45</v>
      </c>
      <c r="G6" t="s">
        <v>53</v>
      </c>
      <c r="H6" t="s">
        <v>61</v>
      </c>
      <c r="I6" t="s">
        <v>69</v>
      </c>
      <c r="J6" t="s">
        <v>77</v>
      </c>
      <c r="K6" t="s">
        <v>77</v>
      </c>
      <c r="L6" t="s">
        <v>85</v>
      </c>
      <c r="M6" t="s">
        <v>93</v>
      </c>
      <c r="N6" t="s">
        <v>93</v>
      </c>
      <c r="O6" t="s">
        <v>101</v>
      </c>
      <c r="P6" t="s">
        <v>109</v>
      </c>
      <c r="Q6" t="s">
        <v>117</v>
      </c>
      <c r="R6" t="s">
        <v>125</v>
      </c>
      <c r="S6" t="s">
        <v>133</v>
      </c>
      <c r="T6" t="s">
        <v>141</v>
      </c>
      <c r="U6" t="s">
        <v>149</v>
      </c>
      <c r="V6" t="s">
        <v>157</v>
      </c>
      <c r="W6" t="s">
        <v>165</v>
      </c>
      <c r="X6" t="s">
        <v>173</v>
      </c>
      <c r="Y6" t="s">
        <v>181</v>
      </c>
      <c r="Z6" t="s">
        <v>189</v>
      </c>
      <c r="AA6" t="s">
        <v>197</v>
      </c>
      <c r="AB6" t="s">
        <v>205</v>
      </c>
      <c r="AC6" t="s">
        <v>213</v>
      </c>
      <c r="AD6" t="s">
        <v>221</v>
      </c>
      <c r="AE6" t="s">
        <v>221</v>
      </c>
      <c r="AF6" t="s">
        <v>229</v>
      </c>
      <c r="AG6" t="s">
        <v>237</v>
      </c>
    </row>
    <row r="7" spans="1:33" x14ac:dyDescent="0.25">
      <c r="A7" t="s">
        <v>6</v>
      </c>
      <c r="B7" t="s">
        <v>14</v>
      </c>
      <c r="C7" t="s">
        <v>22</v>
      </c>
      <c r="D7" t="s">
        <v>30</v>
      </c>
      <c r="E7" t="s">
        <v>38</v>
      </c>
      <c r="F7" t="s">
        <v>46</v>
      </c>
      <c r="G7" t="s">
        <v>54</v>
      </c>
      <c r="H7" t="s">
        <v>62</v>
      </c>
      <c r="I7" t="s">
        <v>70</v>
      </c>
      <c r="J7" t="s">
        <v>78</v>
      </c>
      <c r="K7" t="s">
        <v>78</v>
      </c>
      <c r="L7" t="s">
        <v>86</v>
      </c>
      <c r="M7" t="s">
        <v>94</v>
      </c>
      <c r="N7" t="s">
        <v>94</v>
      </c>
      <c r="O7" t="s">
        <v>102</v>
      </c>
      <c r="P7" t="s">
        <v>110</v>
      </c>
      <c r="Q7" t="s">
        <v>118</v>
      </c>
      <c r="R7" t="s">
        <v>126</v>
      </c>
      <c r="S7" t="s">
        <v>134</v>
      </c>
      <c r="T7" t="s">
        <v>142</v>
      </c>
      <c r="U7" t="s">
        <v>150</v>
      </c>
      <c r="V7" t="s">
        <v>158</v>
      </c>
      <c r="W7" t="s">
        <v>166</v>
      </c>
      <c r="X7" t="s">
        <v>174</v>
      </c>
      <c r="Y7" t="s">
        <v>182</v>
      </c>
      <c r="Z7" t="s">
        <v>190</v>
      </c>
      <c r="AA7" t="s">
        <v>198</v>
      </c>
      <c r="AB7" t="s">
        <v>206</v>
      </c>
      <c r="AC7" t="s">
        <v>214</v>
      </c>
      <c r="AD7" t="s">
        <v>222</v>
      </c>
      <c r="AE7" t="s">
        <v>222</v>
      </c>
      <c r="AF7" t="s">
        <v>230</v>
      </c>
      <c r="AG7" t="s">
        <v>238</v>
      </c>
    </row>
    <row r="8" spans="1:33" x14ac:dyDescent="0.25">
      <c r="A8" t="s">
        <v>7</v>
      </c>
      <c r="B8" t="s">
        <v>15</v>
      </c>
      <c r="C8" t="s">
        <v>23</v>
      </c>
      <c r="D8" t="s">
        <v>31</v>
      </c>
      <c r="E8" t="s">
        <v>39</v>
      </c>
      <c r="F8" t="s">
        <v>47</v>
      </c>
      <c r="G8" t="s">
        <v>55</v>
      </c>
      <c r="H8" t="s">
        <v>63</v>
      </c>
      <c r="I8" t="s">
        <v>71</v>
      </c>
      <c r="J8" t="s">
        <v>79</v>
      </c>
      <c r="K8" t="s">
        <v>79</v>
      </c>
      <c r="L8" t="s">
        <v>87</v>
      </c>
      <c r="M8" t="s">
        <v>95</v>
      </c>
      <c r="N8" t="s">
        <v>95</v>
      </c>
      <c r="O8" t="s">
        <v>103</v>
      </c>
      <c r="P8" t="s">
        <v>111</v>
      </c>
      <c r="Q8" t="s">
        <v>119</v>
      </c>
      <c r="R8" t="s">
        <v>127</v>
      </c>
      <c r="S8" t="s">
        <v>135</v>
      </c>
      <c r="T8" t="s">
        <v>143</v>
      </c>
      <c r="U8" t="s">
        <v>151</v>
      </c>
      <c r="V8" t="s">
        <v>159</v>
      </c>
      <c r="W8" t="s">
        <v>167</v>
      </c>
      <c r="X8" t="s">
        <v>175</v>
      </c>
      <c r="Y8" t="s">
        <v>183</v>
      </c>
      <c r="Z8" t="s">
        <v>191</v>
      </c>
      <c r="AA8" t="s">
        <v>199</v>
      </c>
      <c r="AB8" t="s">
        <v>207</v>
      </c>
      <c r="AC8" t="s">
        <v>215</v>
      </c>
      <c r="AD8" t="s">
        <v>223</v>
      </c>
      <c r="AE8" t="s">
        <v>223</v>
      </c>
      <c r="AF8" t="s">
        <v>231</v>
      </c>
      <c r="AG8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6AB1-7720-4AEC-B2D8-C46DBBD94B56}">
  <dimension ref="A1:R33"/>
  <sheetViews>
    <sheetView workbookViewId="0">
      <selection activeCell="K1" sqref="K1:R33"/>
    </sheetView>
  </sheetViews>
  <sheetFormatPr defaultRowHeight="15" x14ac:dyDescent="0.25"/>
  <cols>
    <col min="4" max="4" width="13.5703125" customWidth="1"/>
    <col min="5" max="5" width="13.140625" customWidth="1"/>
    <col min="13" max="14" width="18.85546875" bestFit="1" customWidth="1"/>
    <col min="16" max="16" width="18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tr">
        <f>MID(A1,6,5)</f>
        <v>1278</v>
      </c>
      <c r="L1" t="str">
        <f>MID(B1,6,5)</f>
        <v>1286</v>
      </c>
      <c r="M1" s="2" t="str">
        <f>MID(C1,6,18)</f>
        <v>0.6220839813374806</v>
      </c>
      <c r="N1" s="2" t="str">
        <f t="shared" ref="N1:N33" si="0">MID(D1,9,18)</f>
        <v>1280.7333333333333</v>
      </c>
      <c r="O1" s="2" t="str">
        <f>MID(E1,9,18)</f>
        <v>0,147614</v>
      </c>
      <c r="P1" s="2" t="str">
        <f>MID(F1,8,18)</f>
        <v>0.4095386210471735</v>
      </c>
      <c r="Q1" s="2" t="str">
        <f>MID(G1,10,18)</f>
        <v>1278</v>
      </c>
      <c r="R1" s="2" t="str">
        <f>MID(H1,10,18)</f>
        <v>0,000184</v>
      </c>
    </row>
    <row r="2" spans="1:1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 t="str">
        <f t="shared" ref="K2:K33" si="1">MID(A2,6,5)</f>
        <v>1359</v>
      </c>
      <c r="L2" t="str">
        <f t="shared" ref="L2:L33" si="2">MID(B2,6,5)</f>
        <v>1365</v>
      </c>
      <c r="M2" s="2" t="str">
        <f t="shared" ref="M2:M33" si="3">MID(C2,6,18)</f>
        <v>0.4395604395604395</v>
      </c>
      <c r="N2" s="2" t="str">
        <f t="shared" si="0"/>
        <v>1359.0</v>
      </c>
      <c r="O2" s="2" t="str">
        <f t="shared" ref="O2:O33" si="4">MID(E2,9,18)</f>
        <v>0,061783</v>
      </c>
      <c r="P2" s="2" t="str">
        <f t="shared" ref="P2:P33" si="5">MID(F2,8,18)</f>
        <v>0.4395604395604395</v>
      </c>
      <c r="Q2" s="2" t="str">
        <f t="shared" ref="Q2:Q33" si="6">MID(G2,10,18)</f>
        <v>1359</v>
      </c>
      <c r="R2" s="2" t="str">
        <f t="shared" ref="R2:R33" si="7">MID(H2,10,18)</f>
        <v>0,001246</v>
      </c>
    </row>
    <row r="3" spans="1:18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 t="str">
        <f t="shared" si="1"/>
        <v>1081</v>
      </c>
      <c r="L3" t="str">
        <f t="shared" si="2"/>
        <v>1159</v>
      </c>
      <c r="M3" s="2" t="str">
        <f t="shared" si="3"/>
        <v>6.729939603106126</v>
      </c>
      <c r="N3" s="2" t="str">
        <f t="shared" si="0"/>
        <v>1098.8666666666666</v>
      </c>
      <c r="O3" s="2" t="str">
        <f t="shared" si="4"/>
        <v>0,237676</v>
      </c>
      <c r="P3" s="2" t="str">
        <f t="shared" si="5"/>
        <v>5.188380788035672</v>
      </c>
      <c r="Q3" s="2" t="str">
        <f t="shared" si="6"/>
        <v>1081</v>
      </c>
      <c r="R3" s="2" t="str">
        <f t="shared" si="7"/>
        <v>0,000105</v>
      </c>
    </row>
    <row r="4" spans="1:18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K4" t="str">
        <f t="shared" si="1"/>
        <v>1583</v>
      </c>
      <c r="L4" t="str">
        <f t="shared" si="2"/>
        <v>1680</v>
      </c>
      <c r="M4" s="2" t="str">
        <f t="shared" si="3"/>
        <v>5.773809523809524</v>
      </c>
      <c r="N4" s="2" t="str">
        <f t="shared" si="0"/>
        <v>1610.8</v>
      </c>
      <c r="O4" s="2" t="str">
        <f t="shared" si="4"/>
        <v>0,559561</v>
      </c>
      <c r="P4" s="2" t="str">
        <f t="shared" si="5"/>
        <v>4.119047619047621</v>
      </c>
      <c r="Q4" s="2" t="str">
        <f t="shared" si="6"/>
        <v>1583</v>
      </c>
      <c r="R4" s="2" t="str">
        <f t="shared" si="7"/>
        <v>0,003797</v>
      </c>
    </row>
    <row r="5" spans="1:18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K5" t="str">
        <f t="shared" si="1"/>
        <v>1682</v>
      </c>
      <c r="L5" t="str">
        <f t="shared" si="2"/>
        <v>1786</v>
      </c>
      <c r="M5" s="2" t="str">
        <f t="shared" si="3"/>
        <v>5.823068309070549</v>
      </c>
      <c r="N5" s="2" t="str">
        <f t="shared" si="0"/>
        <v>1692.9333333333334</v>
      </c>
      <c r="O5" s="2" t="str">
        <f t="shared" si="4"/>
        <v>0,544393</v>
      </c>
      <c r="P5" s="2" t="str">
        <f t="shared" si="5"/>
        <v>5.210899589399026</v>
      </c>
      <c r="Q5" s="2" t="str">
        <f t="shared" si="6"/>
        <v>1682</v>
      </c>
      <c r="R5" s="2" t="str">
        <f t="shared" si="7"/>
        <v>0,039991</v>
      </c>
    </row>
    <row r="6" spans="1:18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K6" t="str">
        <f t="shared" si="1"/>
        <v>1514</v>
      </c>
      <c r="L6" t="str">
        <f t="shared" si="2"/>
        <v>1557</v>
      </c>
      <c r="M6" s="2" t="str">
        <f t="shared" si="3"/>
        <v>2.7617212588310855</v>
      </c>
      <c r="N6" s="2" t="str">
        <f t="shared" si="0"/>
        <v>1530.7333333333333</v>
      </c>
      <c r="O6" s="2" t="str">
        <f t="shared" si="4"/>
        <v>0,467827</v>
      </c>
      <c r="P6" s="2" t="str">
        <f t="shared" si="5"/>
        <v>1.6870049239991427</v>
      </c>
      <c r="Q6" s="2" t="str">
        <f t="shared" si="6"/>
        <v>1514</v>
      </c>
      <c r="R6" s="2" t="str">
        <f t="shared" si="7"/>
        <v>0,018513</v>
      </c>
    </row>
    <row r="7" spans="1:18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K7" t="str">
        <f t="shared" si="1"/>
        <v>2318</v>
      </c>
      <c r="L7" t="str">
        <f t="shared" si="2"/>
        <v>2410</v>
      </c>
      <c r="M7" s="2" t="str">
        <f t="shared" si="3"/>
        <v>3.8174273858921164</v>
      </c>
      <c r="N7" s="2" t="str">
        <f t="shared" si="0"/>
        <v>2341.866666666667</v>
      </c>
      <c r="O7" s="2" t="str">
        <f t="shared" si="4"/>
        <v>1,389389</v>
      </c>
      <c r="P7" s="2" t="str">
        <f t="shared" si="5"/>
        <v>2.8271092669432867</v>
      </c>
      <c r="Q7" s="2" t="str">
        <f t="shared" si="6"/>
        <v>2318</v>
      </c>
      <c r="R7" s="2" t="str">
        <f t="shared" si="7"/>
        <v>0,002079</v>
      </c>
    </row>
    <row r="8" spans="1:18" x14ac:dyDescent="0.25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K8" t="str">
        <f t="shared" si="1"/>
        <v>2112</v>
      </c>
      <c r="L8" t="str">
        <f t="shared" si="2"/>
        <v>2150</v>
      </c>
      <c r="M8" s="2" t="str">
        <f t="shared" si="3"/>
        <v>1.7674418604651163</v>
      </c>
      <c r="N8" s="2" t="str">
        <f t="shared" si="0"/>
        <v>2131.6</v>
      </c>
      <c r="O8" s="2" t="str">
        <f t="shared" si="4"/>
        <v>0,931305</v>
      </c>
      <c r="P8" s="2" t="str">
        <f t="shared" si="5"/>
        <v>0.8558139534883763</v>
      </c>
      <c r="Q8" s="2" t="str">
        <f t="shared" si="6"/>
        <v>2112</v>
      </c>
      <c r="R8" s="2" t="str">
        <f t="shared" si="7"/>
        <v>0,000057</v>
      </c>
    </row>
    <row r="9" spans="1:18" x14ac:dyDescent="0.25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K9" t="str">
        <f t="shared" si="1"/>
        <v>2367</v>
      </c>
      <c r="L9" t="str">
        <f t="shared" si="2"/>
        <v>2429</v>
      </c>
      <c r="M9" s="2" t="str">
        <f t="shared" si="3"/>
        <v>2.5524907369287773</v>
      </c>
      <c r="N9" s="2" t="str">
        <f t="shared" si="0"/>
        <v>2378.8</v>
      </c>
      <c r="O9" s="2" t="str">
        <f t="shared" si="4"/>
        <v>0,911345</v>
      </c>
      <c r="P9" s="2" t="str">
        <f t="shared" si="5"/>
        <v>2.0666941128036154</v>
      </c>
      <c r="Q9" s="2" t="str">
        <f t="shared" si="6"/>
        <v>2367</v>
      </c>
      <c r="R9" s="2" t="str">
        <f t="shared" si="7"/>
        <v>0,067292</v>
      </c>
    </row>
    <row r="10" spans="1:18" x14ac:dyDescent="0.2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K10" t="str">
        <f t="shared" si="1"/>
        <v>2724</v>
      </c>
      <c r="L10" t="str">
        <f t="shared" si="2"/>
        <v>2733</v>
      </c>
      <c r="M10" s="2" t="str">
        <f t="shared" si="3"/>
        <v>0.3293084522502744</v>
      </c>
      <c r="N10" s="2" t="str">
        <f t="shared" si="0"/>
        <v>2727.5333333333333</v>
      </c>
      <c r="O10" s="2" t="str">
        <f t="shared" si="4"/>
        <v>0,161055</v>
      </c>
      <c r="P10" s="2" t="str">
        <f t="shared" si="5"/>
        <v>0.2000243932186863</v>
      </c>
      <c r="Q10" s="2" t="str">
        <f t="shared" si="6"/>
        <v>2724</v>
      </c>
      <c r="R10" s="2" t="str">
        <f t="shared" si="7"/>
        <v>0,000191</v>
      </c>
    </row>
    <row r="11" spans="1:18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K11" t="str">
        <f t="shared" si="1"/>
        <v>2724</v>
      </c>
      <c r="L11" t="str">
        <f t="shared" si="2"/>
        <v>2733</v>
      </c>
      <c r="M11" s="2" t="str">
        <f t="shared" si="3"/>
        <v>0.3293084522502744</v>
      </c>
      <c r="N11" s="2" t="str">
        <f t="shared" si="0"/>
        <v>2727.5333333333333</v>
      </c>
      <c r="O11" s="2" t="str">
        <f t="shared" si="4"/>
        <v>0,161055</v>
      </c>
      <c r="P11" s="2" t="str">
        <f t="shared" si="5"/>
        <v>0.2000243932186863</v>
      </c>
      <c r="Q11" s="2" t="str">
        <f t="shared" si="6"/>
        <v>2724</v>
      </c>
      <c r="R11" s="2" t="str">
        <f t="shared" si="7"/>
        <v>0,000191</v>
      </c>
    </row>
    <row r="12" spans="1:18" x14ac:dyDescent="0.25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K12" t="str">
        <f t="shared" si="1"/>
        <v>2621</v>
      </c>
      <c r="L12" t="str">
        <f t="shared" si="2"/>
        <v>2643</v>
      </c>
      <c r="M12" s="2" t="str">
        <f t="shared" si="3"/>
        <v>0.8323874385168369</v>
      </c>
      <c r="N12" s="2" t="str">
        <f t="shared" si="0"/>
        <v>2626.3333333333335</v>
      </c>
      <c r="O12" s="2" t="str">
        <f t="shared" si="4"/>
        <v>0,535038</v>
      </c>
      <c r="P12" s="2" t="str">
        <f t="shared" si="5"/>
        <v>0.6305965443309313</v>
      </c>
      <c r="Q12" s="2" t="str">
        <f t="shared" si="6"/>
        <v>2621</v>
      </c>
      <c r="R12" s="2" t="str">
        <f t="shared" si="7"/>
        <v>0,000384</v>
      </c>
    </row>
    <row r="13" spans="1:18" x14ac:dyDescent="0.25">
      <c r="A13" t="s">
        <v>88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95</v>
      </c>
      <c r="K13" t="str">
        <f t="shared" si="1"/>
        <v>3085</v>
      </c>
      <c r="L13" t="str">
        <f t="shared" si="2"/>
        <v>3168</v>
      </c>
      <c r="M13" s="2" t="str">
        <f t="shared" si="3"/>
        <v>2.619949494949495</v>
      </c>
      <c r="N13" s="2" t="str">
        <f t="shared" si="0"/>
        <v>3114.866666666667</v>
      </c>
      <c r="O13" s="2" t="str">
        <f t="shared" si="4"/>
        <v>1,901600</v>
      </c>
      <c r="P13" s="2" t="str">
        <f t="shared" si="5"/>
        <v>1.6771885521885483</v>
      </c>
      <c r="Q13" s="2" t="str">
        <f t="shared" si="6"/>
        <v>3085</v>
      </c>
      <c r="R13" s="2" t="str">
        <f t="shared" si="7"/>
        <v>0,000243</v>
      </c>
    </row>
    <row r="14" spans="1:18" x14ac:dyDescent="0.25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K14" t="str">
        <f t="shared" si="1"/>
        <v>3085</v>
      </c>
      <c r="L14" t="str">
        <f t="shared" si="2"/>
        <v>3168</v>
      </c>
      <c r="M14" s="2" t="str">
        <f t="shared" si="3"/>
        <v>2.619949494949495</v>
      </c>
      <c r="N14" s="2" t="str">
        <f t="shared" si="0"/>
        <v>3114.866666666667</v>
      </c>
      <c r="O14" s="2" t="str">
        <f t="shared" si="4"/>
        <v>1,901600</v>
      </c>
      <c r="P14" s="2" t="str">
        <f t="shared" si="5"/>
        <v>1.6771885521885483</v>
      </c>
      <c r="Q14" s="2" t="str">
        <f t="shared" si="6"/>
        <v>3085</v>
      </c>
      <c r="R14" s="2" t="str">
        <f t="shared" si="7"/>
        <v>0,000243</v>
      </c>
    </row>
    <row r="15" spans="1:18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K15" t="str">
        <f t="shared" si="1"/>
        <v>2915</v>
      </c>
      <c r="L15" t="str">
        <f t="shared" si="2"/>
        <v>3004</v>
      </c>
      <c r="M15" s="2" t="str">
        <f t="shared" si="3"/>
        <v>2.96271637816245</v>
      </c>
      <c r="N15" s="2" t="str">
        <f t="shared" si="0"/>
        <v>2954.5333333333333</v>
      </c>
      <c r="O15" s="2" t="str">
        <f t="shared" si="4"/>
        <v>0,718068</v>
      </c>
      <c r="P15" s="2" t="str">
        <f t="shared" si="5"/>
        <v>1.646693297825123</v>
      </c>
      <c r="Q15" s="2" t="str">
        <f t="shared" si="6"/>
        <v>2915</v>
      </c>
      <c r="R15" s="2" t="str">
        <f t="shared" si="7"/>
        <v>0,001182</v>
      </c>
    </row>
    <row r="16" spans="1:18" x14ac:dyDescent="0.25">
      <c r="A16" t="s">
        <v>104</v>
      </c>
      <c r="B16" t="s">
        <v>105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  <c r="K16" t="str">
        <f t="shared" si="1"/>
        <v>3990</v>
      </c>
      <c r="L16" t="str">
        <f t="shared" si="2"/>
        <v>4082</v>
      </c>
      <c r="M16" s="2" t="str">
        <f t="shared" si="3"/>
        <v>2.253797158255757</v>
      </c>
      <c r="N16" s="2" t="str">
        <f t="shared" si="0"/>
        <v>4013.8</v>
      </c>
      <c r="O16" s="2" t="str">
        <f t="shared" si="4"/>
        <v>2,716172</v>
      </c>
      <c r="P16" s="2" t="str">
        <f t="shared" si="5"/>
        <v>1.6707496325330675</v>
      </c>
      <c r="Q16" s="2" t="str">
        <f t="shared" si="6"/>
        <v>3990</v>
      </c>
      <c r="R16" s="2" t="str">
        <f t="shared" si="7"/>
        <v>0,005875</v>
      </c>
    </row>
    <row r="17" spans="1:18" x14ac:dyDescent="0.25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K17" t="str">
        <f t="shared" si="1"/>
        <v>3861</v>
      </c>
      <c r="L17" t="str">
        <f t="shared" si="2"/>
        <v>3921</v>
      </c>
      <c r="M17" s="2" t="str">
        <f t="shared" si="3"/>
        <v>1.5302218821729152</v>
      </c>
      <c r="N17" s="2" t="str">
        <f t="shared" si="0"/>
        <v>3880.866666666667</v>
      </c>
      <c r="O17" s="2" t="str">
        <f t="shared" si="4"/>
        <v>4,568743</v>
      </c>
      <c r="P17" s="2" t="str">
        <f t="shared" si="5"/>
        <v>1.0235484145201024</v>
      </c>
      <c r="Q17" s="2" t="str">
        <f t="shared" si="6"/>
        <v>3861</v>
      </c>
      <c r="R17" s="2" t="str">
        <f t="shared" si="7"/>
        <v>0,000668</v>
      </c>
    </row>
    <row r="18" spans="1:18" x14ac:dyDescent="0.25">
      <c r="A18" t="s">
        <v>120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K18" t="str">
        <f t="shared" si="1"/>
        <v>3789</v>
      </c>
      <c r="L18" t="str">
        <f t="shared" si="2"/>
        <v>3927</v>
      </c>
      <c r="M18" s="2" t="str">
        <f t="shared" si="3"/>
        <v>3.514132925897632</v>
      </c>
      <c r="N18" s="2" t="str">
        <f t="shared" si="0"/>
        <v>3845.133333333333</v>
      </c>
      <c r="O18" s="2" t="str">
        <f t="shared" si="4"/>
        <v>3,576891</v>
      </c>
      <c r="P18" s="2" t="str">
        <f t="shared" si="5"/>
        <v>2.0847126729479704</v>
      </c>
      <c r="Q18" s="2" t="str">
        <f t="shared" si="6"/>
        <v>3789</v>
      </c>
      <c r="R18" s="2" t="str">
        <f t="shared" si="7"/>
        <v>0,000667</v>
      </c>
    </row>
    <row r="19" spans="1:18" x14ac:dyDescent="0.25">
      <c r="A19" t="s">
        <v>128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K19" t="str">
        <f t="shared" si="1"/>
        <v>5493</v>
      </c>
      <c r="L19" t="str">
        <f t="shared" si="2"/>
        <v>5565</v>
      </c>
      <c r="M19" s="2" t="str">
        <f t="shared" si="3"/>
        <v>1.293800539083558</v>
      </c>
      <c r="N19" s="2" t="str">
        <f t="shared" si="0"/>
        <v>5500.4</v>
      </c>
      <c r="O19" s="2" t="str">
        <f t="shared" si="4"/>
        <v>0,419494</v>
      </c>
      <c r="P19" s="2" t="str">
        <f t="shared" si="5"/>
        <v>1.1608265947888654</v>
      </c>
      <c r="Q19" s="2" t="str">
        <f t="shared" si="6"/>
        <v>5493</v>
      </c>
      <c r="R19" s="2" t="str">
        <f t="shared" si="7"/>
        <v>0,000731</v>
      </c>
    </row>
    <row r="20" spans="1:18" x14ac:dyDescent="0.25">
      <c r="A20" t="s">
        <v>136</v>
      </c>
      <c r="B20" t="s">
        <v>137</v>
      </c>
      <c r="C20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K20" t="str">
        <f t="shared" si="1"/>
        <v>5268</v>
      </c>
      <c r="L20" t="str">
        <f t="shared" si="2"/>
        <v>5349</v>
      </c>
      <c r="M20" s="2" t="str">
        <f t="shared" si="3"/>
        <v>1.5143017386427369</v>
      </c>
      <c r="N20" s="2" t="str">
        <f t="shared" si="0"/>
        <v>5283.0</v>
      </c>
      <c r="O20" s="2" t="str">
        <f t="shared" si="4"/>
        <v>0,635315</v>
      </c>
      <c r="P20" s="2" t="str">
        <f t="shared" si="5"/>
        <v>1.233875490745934</v>
      </c>
      <c r="Q20" s="2" t="str">
        <f t="shared" si="6"/>
        <v>5268</v>
      </c>
      <c r="R20" s="2" t="str">
        <f t="shared" si="7"/>
        <v>0,000777</v>
      </c>
    </row>
    <row r="21" spans="1:18" x14ac:dyDescent="0.25">
      <c r="A21" t="s">
        <v>144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K21" t="str">
        <f t="shared" si="1"/>
        <v>5179</v>
      </c>
      <c r="L21" t="str">
        <f t="shared" si="2"/>
        <v>5237</v>
      </c>
      <c r="M21" s="2" t="str">
        <f t="shared" si="3"/>
        <v>1.1075042963528738</v>
      </c>
      <c r="N21" s="2" t="str">
        <f t="shared" si="0"/>
        <v>5194.666666666667</v>
      </c>
      <c r="O21" s="2" t="str">
        <f t="shared" si="4"/>
        <v>1,002445</v>
      </c>
      <c r="P21" s="2" t="str">
        <f t="shared" si="5"/>
        <v>0.8083508369931837</v>
      </c>
      <c r="Q21" s="2" t="str">
        <f t="shared" si="6"/>
        <v>5179</v>
      </c>
      <c r="R21" s="2" t="str">
        <f t="shared" si="7"/>
        <v>0,000762</v>
      </c>
    </row>
    <row r="22" spans="1:18" x14ac:dyDescent="0.25">
      <c r="A22" t="s">
        <v>152</v>
      </c>
      <c r="B22" t="s">
        <v>153</v>
      </c>
      <c r="C22" t="s">
        <v>154</v>
      </c>
      <c r="D22" t="s">
        <v>155</v>
      </c>
      <c r="E22" t="s">
        <v>156</v>
      </c>
      <c r="F22" t="s">
        <v>157</v>
      </c>
      <c r="G22" t="s">
        <v>158</v>
      </c>
      <c r="H22" t="s">
        <v>159</v>
      </c>
      <c r="K22" t="str">
        <f t="shared" si="1"/>
        <v>5818</v>
      </c>
      <c r="L22" t="str">
        <f t="shared" si="2"/>
        <v>5911</v>
      </c>
      <c r="M22" s="2" t="str">
        <f t="shared" si="3"/>
        <v>1.5733378446963289</v>
      </c>
      <c r="N22" s="2" t="str">
        <f t="shared" si="0"/>
        <v>5844.533333333334</v>
      </c>
      <c r="O22" s="2" t="str">
        <f t="shared" si="4"/>
        <v>2,920327</v>
      </c>
      <c r="P22" s="2" t="str">
        <f t="shared" si="5"/>
        <v>1.1244572266395914</v>
      </c>
      <c r="Q22" s="2" t="str">
        <f t="shared" si="6"/>
        <v>5818</v>
      </c>
      <c r="R22" s="2" t="str">
        <f t="shared" si="7"/>
        <v>0,001822</v>
      </c>
    </row>
    <row r="23" spans="1:18" x14ac:dyDescent="0.25">
      <c r="A23" t="s">
        <v>160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167</v>
      </c>
      <c r="K23" t="str">
        <f t="shared" si="1"/>
        <v>5382</v>
      </c>
      <c r="L23" t="str">
        <f t="shared" si="2"/>
        <v>5465</v>
      </c>
      <c r="M23" s="2" t="str">
        <f t="shared" si="3"/>
        <v>1.5187557182067704</v>
      </c>
      <c r="N23" s="2" t="str">
        <f t="shared" si="0"/>
        <v>5420.133333333333</v>
      </c>
      <c r="O23" s="2" t="str">
        <f t="shared" si="4"/>
        <v>4,088387</v>
      </c>
      <c r="P23" s="2" t="str">
        <f t="shared" si="5"/>
        <v>0.8209820067093648</v>
      </c>
      <c r="Q23" s="2" t="str">
        <f t="shared" si="6"/>
        <v>5382</v>
      </c>
      <c r="R23" s="2" t="str">
        <f t="shared" si="7"/>
        <v>0,000925</v>
      </c>
    </row>
    <row r="24" spans="1:18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  <c r="F24" t="s">
        <v>173</v>
      </c>
      <c r="G24" t="s">
        <v>174</v>
      </c>
      <c r="H24" t="s">
        <v>175</v>
      </c>
      <c r="K24" t="str">
        <f t="shared" si="1"/>
        <v>5696</v>
      </c>
      <c r="L24" t="str">
        <f t="shared" si="2"/>
        <v>5837</v>
      </c>
      <c r="M24" s="2" t="str">
        <f t="shared" si="3"/>
        <v>2.4156244646222373</v>
      </c>
      <c r="N24" s="2" t="str">
        <f t="shared" si="0"/>
        <v>5737.066666666667</v>
      </c>
      <c r="O24" s="2" t="str">
        <f t="shared" si="4"/>
        <v>4,165010</v>
      </c>
      <c r="P24" s="2" t="str">
        <f t="shared" si="5"/>
        <v>1.7120667009308446</v>
      </c>
      <c r="Q24" s="2" t="str">
        <f t="shared" si="6"/>
        <v>5696</v>
      </c>
      <c r="R24" s="2" t="str">
        <f t="shared" si="7"/>
        <v>0,000911</v>
      </c>
    </row>
    <row r="25" spans="1:18" x14ac:dyDescent="0.25">
      <c r="A25" t="s">
        <v>176</v>
      </c>
      <c r="B25" t="s">
        <v>177</v>
      </c>
      <c r="C25" t="s">
        <v>178</v>
      </c>
      <c r="D25" t="s">
        <v>179</v>
      </c>
      <c r="E25" t="s">
        <v>180</v>
      </c>
      <c r="F25" t="s">
        <v>181</v>
      </c>
      <c r="G25" t="s">
        <v>182</v>
      </c>
      <c r="H25" t="s">
        <v>183</v>
      </c>
      <c r="K25" t="str">
        <f t="shared" si="1"/>
        <v>6526</v>
      </c>
      <c r="L25" t="str">
        <f t="shared" si="2"/>
        <v>6670</v>
      </c>
      <c r="M25" s="2" t="str">
        <f t="shared" si="3"/>
        <v>2.158920539730135</v>
      </c>
      <c r="N25" s="2" t="str">
        <f t="shared" si="0"/>
        <v>6557.6</v>
      </c>
      <c r="O25" s="2" t="str">
        <f t="shared" si="4"/>
        <v>8,462487</v>
      </c>
      <c r="P25" s="2" t="str">
        <f t="shared" si="5"/>
        <v>1.6851574212893499</v>
      </c>
      <c r="Q25" s="2" t="str">
        <f t="shared" si="6"/>
        <v>6526</v>
      </c>
      <c r="R25" s="2" t="str">
        <f t="shared" si="7"/>
        <v>0,003965</v>
      </c>
    </row>
    <row r="26" spans="1:18" x14ac:dyDescent="0.25">
      <c r="A26" t="s">
        <v>184</v>
      </c>
      <c r="B26" t="s">
        <v>185</v>
      </c>
      <c r="C26" t="s">
        <v>186</v>
      </c>
      <c r="D26" t="s">
        <v>187</v>
      </c>
      <c r="E26" t="s">
        <v>188</v>
      </c>
      <c r="F26" t="s">
        <v>189</v>
      </c>
      <c r="G26" t="s">
        <v>190</v>
      </c>
      <c r="H26" t="s">
        <v>191</v>
      </c>
      <c r="K26" t="str">
        <f t="shared" si="1"/>
        <v>6419</v>
      </c>
      <c r="L26" t="str">
        <f t="shared" si="2"/>
        <v>6565</v>
      </c>
      <c r="M26" s="2" t="str">
        <f t="shared" si="3"/>
        <v>2.223914699162224</v>
      </c>
      <c r="N26" s="2" t="str">
        <f t="shared" si="0"/>
        <v>6497.0</v>
      </c>
      <c r="O26" s="2" t="str">
        <f t="shared" si="4"/>
        <v>10,561464</v>
      </c>
      <c r="P26" s="2" t="str">
        <f t="shared" si="5"/>
        <v>1.0357958872810358</v>
      </c>
      <c r="Q26" s="2" t="str">
        <f t="shared" si="6"/>
        <v>6419</v>
      </c>
      <c r="R26" s="2" t="str">
        <f t="shared" si="7"/>
        <v>0,783176</v>
      </c>
    </row>
    <row r="27" spans="1:18" x14ac:dyDescent="0.25">
      <c r="A27" t="s">
        <v>192</v>
      </c>
      <c r="B27" t="s">
        <v>193</v>
      </c>
      <c r="C27" t="s">
        <v>194</v>
      </c>
      <c r="D27" t="s">
        <v>195</v>
      </c>
      <c r="E27" t="s">
        <v>196</v>
      </c>
      <c r="F27" t="s">
        <v>197</v>
      </c>
      <c r="G27" t="s">
        <v>198</v>
      </c>
      <c r="H27" t="s">
        <v>199</v>
      </c>
      <c r="K27" t="str">
        <f t="shared" si="1"/>
        <v>6489</v>
      </c>
      <c r="L27" t="str">
        <f t="shared" si="2"/>
        <v>6650</v>
      </c>
      <c r="M27" s="2" t="str">
        <f t="shared" si="3"/>
        <v>2.4210526315789473</v>
      </c>
      <c r="N27" s="2" t="str">
        <f t="shared" si="0"/>
        <v>6559.0</v>
      </c>
      <c r="O27" s="2" t="str">
        <f t="shared" si="4"/>
        <v>10,178376</v>
      </c>
      <c r="P27" s="2" t="str">
        <f t="shared" si="5"/>
        <v>1.368421052631579</v>
      </c>
      <c r="Q27" s="2" t="str">
        <f t="shared" si="6"/>
        <v>6489</v>
      </c>
      <c r="R27" s="2" t="str">
        <f t="shared" si="7"/>
        <v>0,001325</v>
      </c>
    </row>
    <row r="28" spans="1:18" x14ac:dyDescent="0.25">
      <c r="A28" t="s">
        <v>200</v>
      </c>
      <c r="B28" t="s">
        <v>201</v>
      </c>
      <c r="C28" t="s">
        <v>202</v>
      </c>
      <c r="D28" t="s">
        <v>203</v>
      </c>
      <c r="E28" t="s">
        <v>204</v>
      </c>
      <c r="F28" t="s">
        <v>205</v>
      </c>
      <c r="G28" t="s">
        <v>206</v>
      </c>
      <c r="H28" t="s">
        <v>207</v>
      </c>
      <c r="K28" t="str">
        <f t="shared" si="1"/>
        <v>10892</v>
      </c>
      <c r="L28" t="str">
        <f t="shared" si="2"/>
        <v>10972</v>
      </c>
      <c r="M28" s="2" t="str">
        <f t="shared" si="3"/>
        <v>0.7291286912139993</v>
      </c>
      <c r="N28" s="2" t="str">
        <f t="shared" si="0"/>
        <v>10930.333333333334</v>
      </c>
      <c r="O28" s="2" t="str">
        <f t="shared" si="4"/>
        <v>1,732997</v>
      </c>
      <c r="P28" s="2" t="str">
        <f t="shared" si="5"/>
        <v>0.3797545266739524</v>
      </c>
      <c r="Q28" s="2" t="str">
        <f t="shared" si="6"/>
        <v>10892</v>
      </c>
      <c r="R28" s="2" t="str">
        <f t="shared" si="7"/>
        <v>0,003611</v>
      </c>
    </row>
    <row r="29" spans="1:18" x14ac:dyDescent="0.25">
      <c r="A29" t="s">
        <v>208</v>
      </c>
      <c r="B29" t="s">
        <v>209</v>
      </c>
      <c r="C29" t="s">
        <v>210</v>
      </c>
      <c r="D29" t="s">
        <v>211</v>
      </c>
      <c r="E29" t="s">
        <v>212</v>
      </c>
      <c r="F29" t="s">
        <v>213</v>
      </c>
      <c r="G29" t="s">
        <v>214</v>
      </c>
      <c r="H29" t="s">
        <v>215</v>
      </c>
      <c r="K29" t="str">
        <f t="shared" si="1"/>
        <v>10600</v>
      </c>
      <c r="L29" t="str">
        <f t="shared" si="2"/>
        <v>10708</v>
      </c>
      <c r="M29" s="2" t="str">
        <f t="shared" si="3"/>
        <v>1.0085917071348525</v>
      </c>
      <c r="N29" s="2" t="str">
        <f t="shared" si="0"/>
        <v>10648.266666666666</v>
      </c>
      <c r="O29" s="2" t="str">
        <f t="shared" si="4"/>
        <v>4,790163</v>
      </c>
      <c r="P29" s="2" t="str">
        <f t="shared" si="5"/>
        <v>0.5578383762918713</v>
      </c>
      <c r="Q29" s="2" t="str">
        <f t="shared" si="6"/>
        <v>10600</v>
      </c>
      <c r="R29" s="2" t="str">
        <f t="shared" si="7"/>
        <v>0,003601</v>
      </c>
    </row>
    <row r="30" spans="1:18" x14ac:dyDescent="0.25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221</v>
      </c>
      <c r="G30" t="s">
        <v>222</v>
      </c>
      <c r="H30" t="s">
        <v>223</v>
      </c>
      <c r="K30" t="str">
        <f t="shared" si="1"/>
        <v>11017</v>
      </c>
      <c r="L30" t="str">
        <f t="shared" si="2"/>
        <v>11081</v>
      </c>
      <c r="M30" s="2" t="str">
        <f t="shared" si="3"/>
        <v>0.5775652016965979</v>
      </c>
      <c r="N30" s="2" t="str">
        <f t="shared" si="0"/>
        <v>11034.8</v>
      </c>
      <c r="O30" s="2" t="str">
        <f t="shared" si="4"/>
        <v>3,616200</v>
      </c>
      <c r="P30" s="2" t="str">
        <f t="shared" si="5"/>
        <v>0.4169298799747381</v>
      </c>
      <c r="Q30" s="2" t="str">
        <f t="shared" si="6"/>
        <v>11017</v>
      </c>
      <c r="R30" s="2" t="str">
        <f t="shared" si="7"/>
        <v>0,003616</v>
      </c>
    </row>
    <row r="31" spans="1:18" x14ac:dyDescent="0.25">
      <c r="A31" t="s">
        <v>216</v>
      </c>
      <c r="B31" t="s">
        <v>217</v>
      </c>
      <c r="C31" t="s">
        <v>218</v>
      </c>
      <c r="D31" t="s">
        <v>219</v>
      </c>
      <c r="E31" t="s">
        <v>220</v>
      </c>
      <c r="F31" t="s">
        <v>221</v>
      </c>
      <c r="G31" t="s">
        <v>222</v>
      </c>
      <c r="H31" t="s">
        <v>223</v>
      </c>
      <c r="K31" t="str">
        <f t="shared" si="1"/>
        <v>11017</v>
      </c>
      <c r="L31" t="str">
        <f t="shared" si="2"/>
        <v>11081</v>
      </c>
      <c r="M31" s="2" t="str">
        <f t="shared" si="3"/>
        <v>0.5775652016965979</v>
      </c>
      <c r="N31" s="2" t="str">
        <f t="shared" si="0"/>
        <v>11034.8</v>
      </c>
      <c r="O31" s="2" t="str">
        <f t="shared" si="4"/>
        <v>3,616200</v>
      </c>
      <c r="P31" s="2" t="str">
        <f t="shared" si="5"/>
        <v>0.4169298799747381</v>
      </c>
      <c r="Q31" s="2" t="str">
        <f t="shared" si="6"/>
        <v>11017</v>
      </c>
      <c r="R31" s="2" t="str">
        <f t="shared" si="7"/>
        <v>0,003616</v>
      </c>
    </row>
    <row r="32" spans="1:18" x14ac:dyDescent="0.25">
      <c r="A32" t="s">
        <v>224</v>
      </c>
      <c r="B32" t="s">
        <v>225</v>
      </c>
      <c r="C32" t="s">
        <v>226</v>
      </c>
      <c r="D32" t="s">
        <v>227</v>
      </c>
      <c r="E32" t="s">
        <v>228</v>
      </c>
      <c r="F32" t="s">
        <v>229</v>
      </c>
      <c r="G32" t="s">
        <v>230</v>
      </c>
      <c r="H32" t="s">
        <v>231</v>
      </c>
      <c r="K32" t="str">
        <f t="shared" si="1"/>
        <v>11625</v>
      </c>
      <c r="L32" t="str">
        <f t="shared" si="2"/>
        <v>11785</v>
      </c>
      <c r="M32" s="2" t="str">
        <f t="shared" si="3"/>
        <v>1.3576580398812048</v>
      </c>
      <c r="N32" s="2" t="str">
        <f t="shared" si="0"/>
        <v>11684.066666666668</v>
      </c>
      <c r="O32" s="2" t="str">
        <f t="shared" si="4"/>
        <v>9,792458</v>
      </c>
      <c r="P32" s="2" t="str">
        <f t="shared" si="5"/>
        <v>0.856455946825053</v>
      </c>
      <c r="Q32" s="2" t="str">
        <f t="shared" si="6"/>
        <v>11625</v>
      </c>
      <c r="R32" s="2" t="str">
        <f t="shared" si="7"/>
        <v>0,005230</v>
      </c>
    </row>
    <row r="33" spans="1:18" x14ac:dyDescent="0.25">
      <c r="A33" t="s">
        <v>232</v>
      </c>
      <c r="B33" t="s">
        <v>233</v>
      </c>
      <c r="C33" t="s">
        <v>234</v>
      </c>
      <c r="D33" t="s">
        <v>235</v>
      </c>
      <c r="E33" t="s">
        <v>236</v>
      </c>
      <c r="F33" t="s">
        <v>237</v>
      </c>
      <c r="G33" t="s">
        <v>238</v>
      </c>
      <c r="H33" t="s">
        <v>239</v>
      </c>
      <c r="K33" t="str">
        <f t="shared" si="1"/>
        <v>11765</v>
      </c>
      <c r="L33" t="str">
        <f t="shared" si="2"/>
        <v>11907</v>
      </c>
      <c r="M33" s="2" t="str">
        <f t="shared" si="3"/>
        <v>1.192575795750399</v>
      </c>
      <c r="N33" s="2" t="str">
        <f t="shared" si="0"/>
        <v>11801.533333333333</v>
      </c>
      <c r="O33" s="2" t="str">
        <f t="shared" si="4"/>
        <v>9,206444</v>
      </c>
      <c r="P33" s="2" t="str">
        <f t="shared" si="5"/>
        <v>0.885753478346075</v>
      </c>
      <c r="Q33" s="2" t="str">
        <f t="shared" si="6"/>
        <v>11765</v>
      </c>
      <c r="R33" s="2" t="str">
        <f t="shared" si="7"/>
        <v>0,005255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816D-C57B-4A43-9BF1-727A0335AD21}">
  <dimension ref="A1:K35"/>
  <sheetViews>
    <sheetView tabSelected="1" workbookViewId="0">
      <selection activeCell="M3" sqref="M3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14.28515625" bestFit="1" customWidth="1"/>
    <col min="4" max="5" width="6" bestFit="1" customWidth="1"/>
    <col min="6" max="6" width="6.140625" bestFit="1" customWidth="1"/>
    <col min="7" max="7" width="8.5703125" bestFit="1" customWidth="1"/>
    <col min="8" max="8" width="9.5703125" bestFit="1" customWidth="1"/>
    <col min="9" max="9" width="12" bestFit="1" customWidth="1"/>
    <col min="10" max="10" width="8.28515625" bestFit="1" customWidth="1"/>
    <col min="11" max="11" width="9.28515625" bestFit="1" customWidth="1"/>
    <col min="12" max="12" width="4" bestFit="1" customWidth="1"/>
  </cols>
  <sheetData>
    <row r="1" spans="1:11" x14ac:dyDescent="0.25">
      <c r="A1" t="s">
        <v>242</v>
      </c>
      <c r="B1" t="s">
        <v>243</v>
      </c>
      <c r="C1" t="s">
        <v>244</v>
      </c>
      <c r="D1" t="s">
        <v>240</v>
      </c>
      <c r="E1" t="s">
        <v>241</v>
      </c>
      <c r="F1" t="s">
        <v>245</v>
      </c>
      <c r="G1" t="s">
        <v>246</v>
      </c>
      <c r="H1" t="s">
        <v>247</v>
      </c>
      <c r="I1" t="s">
        <v>248</v>
      </c>
      <c r="J1" t="s">
        <v>250</v>
      </c>
      <c r="K1" t="s">
        <v>249</v>
      </c>
    </row>
    <row r="2" spans="1:11" x14ac:dyDescent="0.25">
      <c r="A2">
        <v>1</v>
      </c>
      <c r="B2">
        <v>20</v>
      </c>
      <c r="C2">
        <v>5</v>
      </c>
      <c r="D2" s="2">
        <v>1278</v>
      </c>
      <c r="E2" s="2">
        <v>1286</v>
      </c>
      <c r="F2" s="3">
        <v>6.2208398133748004E-3</v>
      </c>
      <c r="G2" s="4">
        <v>1280.7333333333299</v>
      </c>
      <c r="H2" s="1">
        <v>0.147614</v>
      </c>
      <c r="I2" s="3">
        <v>4.0953862104717298E-3</v>
      </c>
      <c r="J2" s="2">
        <v>1278</v>
      </c>
      <c r="K2" s="1">
        <v>1.84E-4</v>
      </c>
    </row>
    <row r="3" spans="1:11" x14ac:dyDescent="0.25">
      <c r="A3">
        <v>2</v>
      </c>
      <c r="B3">
        <v>20</v>
      </c>
      <c r="C3">
        <v>5</v>
      </c>
      <c r="D3" s="2">
        <v>1359</v>
      </c>
      <c r="E3" s="2">
        <v>1365</v>
      </c>
      <c r="F3" s="3">
        <v>4.3956043956043904E-3</v>
      </c>
      <c r="G3" s="4">
        <v>1359</v>
      </c>
      <c r="H3" s="1">
        <v>6.1782999999999998E-2</v>
      </c>
      <c r="I3" s="3">
        <v>4.3956043956043904E-3</v>
      </c>
      <c r="J3" s="2">
        <v>1359</v>
      </c>
      <c r="K3" s="1">
        <v>1.2459999999999999E-3</v>
      </c>
    </row>
    <row r="4" spans="1:11" x14ac:dyDescent="0.25">
      <c r="A4">
        <v>3</v>
      </c>
      <c r="B4">
        <v>20</v>
      </c>
      <c r="C4">
        <v>5</v>
      </c>
      <c r="D4" s="2">
        <v>1081</v>
      </c>
      <c r="E4" s="2">
        <v>1159</v>
      </c>
      <c r="F4" s="3">
        <v>6.7299396031061193E-2</v>
      </c>
      <c r="G4" s="4">
        <v>1098.86666666666</v>
      </c>
      <c r="H4" s="1">
        <v>0.237676</v>
      </c>
      <c r="I4" s="3">
        <v>5.1883807880356701E-2</v>
      </c>
      <c r="J4" s="2">
        <v>1081</v>
      </c>
      <c r="K4" s="1">
        <v>1.05E-4</v>
      </c>
    </row>
    <row r="5" spans="1:11" x14ac:dyDescent="0.25">
      <c r="A5">
        <v>4</v>
      </c>
      <c r="B5">
        <v>20</v>
      </c>
      <c r="C5">
        <v>10</v>
      </c>
      <c r="D5" s="2">
        <v>1583</v>
      </c>
      <c r="E5" s="2">
        <v>1680</v>
      </c>
      <c r="F5" s="3">
        <v>5.77380952380952E-2</v>
      </c>
      <c r="G5" s="4">
        <v>1610.8</v>
      </c>
      <c r="H5" s="1">
        <v>0.55956099999999998</v>
      </c>
      <c r="I5" s="3">
        <v>4.1190476190476201E-2</v>
      </c>
      <c r="J5" s="2">
        <v>1583</v>
      </c>
      <c r="K5" s="1">
        <v>3.797E-3</v>
      </c>
    </row>
    <row r="6" spans="1:11" x14ac:dyDescent="0.25">
      <c r="A6">
        <v>5</v>
      </c>
      <c r="B6">
        <v>20</v>
      </c>
      <c r="C6">
        <v>10</v>
      </c>
      <c r="D6" s="2">
        <v>1682</v>
      </c>
      <c r="E6" s="2">
        <v>1786</v>
      </c>
      <c r="F6" s="3">
        <v>5.82306830907054E-2</v>
      </c>
      <c r="G6" s="4">
        <v>1692.93333333333</v>
      </c>
      <c r="H6" s="1">
        <v>0.54439300000000002</v>
      </c>
      <c r="I6" s="3">
        <v>5.21089958939902E-2</v>
      </c>
      <c r="J6" s="2">
        <v>1682</v>
      </c>
      <c r="K6" s="1">
        <v>3.9990999999999999E-2</v>
      </c>
    </row>
    <row r="7" spans="1:11" x14ac:dyDescent="0.25">
      <c r="A7">
        <v>6</v>
      </c>
      <c r="B7">
        <v>20</v>
      </c>
      <c r="C7">
        <v>10</v>
      </c>
      <c r="D7" s="2">
        <v>1514</v>
      </c>
      <c r="E7" s="2">
        <v>1557</v>
      </c>
      <c r="F7" s="3">
        <v>2.7617212588310801E-2</v>
      </c>
      <c r="G7" s="4">
        <v>1530.7333333333299</v>
      </c>
      <c r="H7" s="1">
        <v>0.46782699999999999</v>
      </c>
      <c r="I7" s="3">
        <v>1.68700492399914E-2</v>
      </c>
      <c r="J7" s="2">
        <v>1514</v>
      </c>
      <c r="K7" s="1">
        <v>1.8513000000000002E-2</v>
      </c>
    </row>
    <row r="8" spans="1:11" x14ac:dyDescent="0.25">
      <c r="A8">
        <v>7</v>
      </c>
      <c r="B8">
        <v>20</v>
      </c>
      <c r="C8">
        <v>20</v>
      </c>
      <c r="D8" s="2">
        <v>2318</v>
      </c>
      <c r="E8" s="2">
        <v>2410</v>
      </c>
      <c r="F8" s="3">
        <v>3.8174273858921103E-2</v>
      </c>
      <c r="G8" s="4">
        <v>2341.86666666666</v>
      </c>
      <c r="H8" s="1">
        <v>1.389389</v>
      </c>
      <c r="I8" s="3">
        <v>2.8271092669432799E-2</v>
      </c>
      <c r="J8" s="2">
        <v>2318</v>
      </c>
      <c r="K8" s="1">
        <v>2.0790000000000001E-3</v>
      </c>
    </row>
    <row r="9" spans="1:11" x14ac:dyDescent="0.25">
      <c r="A9">
        <v>8</v>
      </c>
      <c r="B9">
        <v>20</v>
      </c>
      <c r="C9">
        <v>20</v>
      </c>
      <c r="D9" s="2">
        <v>2112</v>
      </c>
      <c r="E9" s="2">
        <v>2150</v>
      </c>
      <c r="F9" s="3">
        <v>1.7674418604651101E-2</v>
      </c>
      <c r="G9" s="4">
        <v>2131.6</v>
      </c>
      <c r="H9" s="1">
        <v>0.93130500000000005</v>
      </c>
      <c r="I9" s="3">
        <v>8.5581395348837599E-3</v>
      </c>
      <c r="J9" s="2">
        <v>2112</v>
      </c>
      <c r="K9" s="1">
        <v>5.7000000000000003E-5</v>
      </c>
    </row>
    <row r="10" spans="1:11" x14ac:dyDescent="0.25">
      <c r="A10">
        <v>9</v>
      </c>
      <c r="B10">
        <v>20</v>
      </c>
      <c r="C10">
        <v>20</v>
      </c>
      <c r="D10" s="2">
        <v>2367</v>
      </c>
      <c r="E10" s="2">
        <v>2429</v>
      </c>
      <c r="F10" s="3">
        <v>2.5524907369287701E-2</v>
      </c>
      <c r="G10" s="4">
        <v>2378.8000000000002</v>
      </c>
      <c r="H10" s="1">
        <v>0.91134499999999996</v>
      </c>
      <c r="I10" s="3">
        <v>2.06669411280361E-2</v>
      </c>
      <c r="J10" s="2">
        <v>2367</v>
      </c>
      <c r="K10" s="1">
        <v>6.7292000000000005E-2</v>
      </c>
    </row>
    <row r="11" spans="1:11" x14ac:dyDescent="0.25">
      <c r="A11">
        <v>10</v>
      </c>
      <c r="B11">
        <v>50</v>
      </c>
      <c r="C11">
        <v>5</v>
      </c>
      <c r="D11" s="2">
        <v>2724</v>
      </c>
      <c r="E11" s="2">
        <v>2733</v>
      </c>
      <c r="F11" s="3">
        <v>3.2930845225027398E-3</v>
      </c>
      <c r="G11" s="4">
        <v>2727.5333333333301</v>
      </c>
      <c r="H11" s="1">
        <v>0.161055</v>
      </c>
      <c r="I11" s="3">
        <v>2.0002439321868599E-3</v>
      </c>
      <c r="J11" s="2">
        <v>2724</v>
      </c>
      <c r="K11" s="1">
        <v>1.9100000000000001E-4</v>
      </c>
    </row>
    <row r="12" spans="1:11" x14ac:dyDescent="0.25">
      <c r="A12">
        <v>11</v>
      </c>
      <c r="B12">
        <v>50</v>
      </c>
      <c r="C12">
        <v>5</v>
      </c>
      <c r="D12" s="2">
        <v>2724</v>
      </c>
      <c r="E12" s="2">
        <v>2733</v>
      </c>
      <c r="F12" s="3">
        <v>3.2930845225027398E-3</v>
      </c>
      <c r="G12" s="4">
        <v>2727.5333333333301</v>
      </c>
      <c r="H12" s="1">
        <v>0.161055</v>
      </c>
      <c r="I12" s="3">
        <v>2.0002439321868599E-3</v>
      </c>
      <c r="J12" s="2">
        <v>2724</v>
      </c>
      <c r="K12" s="1">
        <v>1.9100000000000001E-4</v>
      </c>
    </row>
    <row r="13" spans="1:11" x14ac:dyDescent="0.25">
      <c r="A13">
        <v>12</v>
      </c>
      <c r="B13">
        <v>50</v>
      </c>
      <c r="C13">
        <v>5</v>
      </c>
      <c r="D13" s="2">
        <v>2621</v>
      </c>
      <c r="E13" s="2">
        <v>2643</v>
      </c>
      <c r="F13" s="3">
        <v>8.323874385168361E-3</v>
      </c>
      <c r="G13" s="4">
        <v>2626.3333333333298</v>
      </c>
      <c r="H13" s="1">
        <v>0.53503800000000001</v>
      </c>
      <c r="I13" s="3">
        <v>6.3059654433093104E-3</v>
      </c>
      <c r="J13" s="2">
        <v>2621</v>
      </c>
      <c r="K13" s="1">
        <v>3.8400000000000001E-4</v>
      </c>
    </row>
    <row r="14" spans="1:11" x14ac:dyDescent="0.25">
      <c r="A14">
        <v>13</v>
      </c>
      <c r="B14">
        <v>50</v>
      </c>
      <c r="C14">
        <v>10</v>
      </c>
      <c r="D14" s="2">
        <v>3085</v>
      </c>
      <c r="E14" s="2">
        <v>3168</v>
      </c>
      <c r="F14" s="3">
        <v>2.61994949494949E-2</v>
      </c>
      <c r="G14" s="4">
        <v>3114.86666666666</v>
      </c>
      <c r="H14" s="1">
        <v>1.9016</v>
      </c>
      <c r="I14" s="3">
        <v>1.67718855218854E-2</v>
      </c>
      <c r="J14" s="2">
        <v>3085</v>
      </c>
      <c r="K14" s="1">
        <v>2.43E-4</v>
      </c>
    </row>
    <row r="15" spans="1:11" x14ac:dyDescent="0.25">
      <c r="A15">
        <v>14</v>
      </c>
      <c r="B15">
        <v>50</v>
      </c>
      <c r="C15">
        <v>10</v>
      </c>
      <c r="D15" s="2">
        <v>3085</v>
      </c>
      <c r="E15" s="2">
        <v>3168</v>
      </c>
      <c r="F15" s="3">
        <v>2.61994949494949E-2</v>
      </c>
      <c r="G15" s="4">
        <v>3114.86666666666</v>
      </c>
      <c r="H15" s="1">
        <v>1.9016</v>
      </c>
      <c r="I15" s="3">
        <v>1.67718855218854E-2</v>
      </c>
      <c r="J15" s="2">
        <v>3085</v>
      </c>
      <c r="K15" s="1">
        <v>2.43E-4</v>
      </c>
    </row>
    <row r="16" spans="1:11" x14ac:dyDescent="0.25">
      <c r="A16">
        <v>15</v>
      </c>
      <c r="B16">
        <v>50</v>
      </c>
      <c r="C16">
        <v>10</v>
      </c>
      <c r="D16" s="2">
        <v>2915</v>
      </c>
      <c r="E16" s="2">
        <v>3004</v>
      </c>
      <c r="F16" s="3">
        <v>2.9627163781624503E-2</v>
      </c>
      <c r="G16" s="4">
        <v>2954.5333333333301</v>
      </c>
      <c r="H16" s="1">
        <v>0.71806800000000004</v>
      </c>
      <c r="I16" s="3">
        <v>1.6466932978251202E-2</v>
      </c>
      <c r="J16" s="2">
        <v>2915</v>
      </c>
      <c r="K16" s="1">
        <v>1.1820000000000001E-3</v>
      </c>
    </row>
    <row r="17" spans="1:11" x14ac:dyDescent="0.25">
      <c r="A17">
        <v>16</v>
      </c>
      <c r="B17">
        <v>50</v>
      </c>
      <c r="C17">
        <v>20</v>
      </c>
      <c r="D17" s="2">
        <v>3990</v>
      </c>
      <c r="E17" s="2">
        <v>4082</v>
      </c>
      <c r="F17" s="3">
        <v>2.2537971582557499E-2</v>
      </c>
      <c r="G17" s="4">
        <v>4013.8</v>
      </c>
      <c r="H17" s="1">
        <v>2.7161719999999998</v>
      </c>
      <c r="I17" s="3">
        <v>1.6707496325330598E-2</v>
      </c>
      <c r="J17" s="2">
        <v>3990</v>
      </c>
      <c r="K17" s="1">
        <v>5.875E-3</v>
      </c>
    </row>
    <row r="18" spans="1:11" x14ac:dyDescent="0.25">
      <c r="A18">
        <v>17</v>
      </c>
      <c r="B18">
        <v>50</v>
      </c>
      <c r="C18">
        <v>20</v>
      </c>
      <c r="D18" s="2">
        <v>3861</v>
      </c>
      <c r="E18" s="2">
        <v>3921</v>
      </c>
      <c r="F18" s="3">
        <v>1.5302218821729101E-2</v>
      </c>
      <c r="G18" s="4">
        <v>3880.86666666666</v>
      </c>
      <c r="H18" s="1">
        <v>4.5687430000000004</v>
      </c>
      <c r="I18" s="3">
        <v>1.0235484145201E-2</v>
      </c>
      <c r="J18" s="2">
        <v>3861</v>
      </c>
      <c r="K18" s="1">
        <v>6.6799999999999997E-4</v>
      </c>
    </row>
    <row r="19" spans="1:11" x14ac:dyDescent="0.25">
      <c r="A19">
        <v>18</v>
      </c>
      <c r="B19">
        <v>50</v>
      </c>
      <c r="C19">
        <v>20</v>
      </c>
      <c r="D19" s="2">
        <v>3789</v>
      </c>
      <c r="E19" s="2">
        <v>3927</v>
      </c>
      <c r="F19" s="3">
        <v>3.5141329258976305E-2</v>
      </c>
      <c r="G19" s="4">
        <v>3845.13333333333</v>
      </c>
      <c r="H19" s="1">
        <v>3.5768909999999998</v>
      </c>
      <c r="I19" s="3">
        <v>2.0847126729479699E-2</v>
      </c>
      <c r="J19" s="2">
        <v>3789</v>
      </c>
      <c r="K19" s="1">
        <v>6.6699999999999995E-4</v>
      </c>
    </row>
    <row r="20" spans="1:11" x14ac:dyDescent="0.25">
      <c r="A20">
        <v>19</v>
      </c>
      <c r="B20">
        <v>100</v>
      </c>
      <c r="C20">
        <v>5</v>
      </c>
      <c r="D20" s="2">
        <v>5493</v>
      </c>
      <c r="E20" s="2">
        <v>5565</v>
      </c>
      <c r="F20" s="3">
        <v>1.29380053908355E-2</v>
      </c>
      <c r="G20" s="4">
        <v>5500.4</v>
      </c>
      <c r="H20" s="1">
        <v>0.41949399999999998</v>
      </c>
      <c r="I20" s="3">
        <v>1.1608265947888601E-2</v>
      </c>
      <c r="J20" s="2">
        <v>5493</v>
      </c>
      <c r="K20" s="1">
        <v>7.3099999999999999E-4</v>
      </c>
    </row>
    <row r="21" spans="1:11" x14ac:dyDescent="0.25">
      <c r="A21">
        <v>20</v>
      </c>
      <c r="B21">
        <v>100</v>
      </c>
      <c r="C21">
        <v>5</v>
      </c>
      <c r="D21" s="2">
        <v>5268</v>
      </c>
      <c r="E21" s="2">
        <v>5349</v>
      </c>
      <c r="F21" s="3">
        <v>1.51430173864273E-2</v>
      </c>
      <c r="G21" s="4">
        <v>5283</v>
      </c>
      <c r="H21" s="1">
        <v>0.63531499999999996</v>
      </c>
      <c r="I21" s="3">
        <v>1.2338754907459299E-2</v>
      </c>
      <c r="J21" s="2">
        <v>5268</v>
      </c>
      <c r="K21" s="1">
        <v>7.7700000000000002E-4</v>
      </c>
    </row>
    <row r="22" spans="1:11" x14ac:dyDescent="0.25">
      <c r="A22">
        <v>21</v>
      </c>
      <c r="B22">
        <v>100</v>
      </c>
      <c r="C22">
        <v>5</v>
      </c>
      <c r="D22" s="2">
        <v>5179</v>
      </c>
      <c r="E22" s="2">
        <v>5237</v>
      </c>
      <c r="F22" s="3">
        <v>1.1075042963528701E-2</v>
      </c>
      <c r="G22" s="4">
        <v>5194.6666666666597</v>
      </c>
      <c r="H22" s="1">
        <v>1.002445</v>
      </c>
      <c r="I22" s="3">
        <v>8.0835083699318296E-3</v>
      </c>
      <c r="J22" s="2">
        <v>5179</v>
      </c>
      <c r="K22" s="1">
        <v>7.6199999999999998E-4</v>
      </c>
    </row>
    <row r="23" spans="1:11" x14ac:dyDescent="0.25">
      <c r="A23">
        <v>22</v>
      </c>
      <c r="B23">
        <v>100</v>
      </c>
      <c r="C23">
        <v>10</v>
      </c>
      <c r="D23" s="2">
        <v>5818</v>
      </c>
      <c r="E23" s="2">
        <v>5911</v>
      </c>
      <c r="F23" s="3">
        <v>1.5733378446963198E-2</v>
      </c>
      <c r="G23" s="4">
        <v>5844.5333333333301</v>
      </c>
      <c r="H23" s="1">
        <v>2.9203269999999999</v>
      </c>
      <c r="I23" s="3">
        <v>1.12445722663959E-2</v>
      </c>
      <c r="J23" s="2">
        <v>5818</v>
      </c>
      <c r="K23" s="1">
        <v>1.8220000000000001E-3</v>
      </c>
    </row>
    <row r="24" spans="1:11" x14ac:dyDescent="0.25">
      <c r="A24">
        <v>23</v>
      </c>
      <c r="B24">
        <v>100</v>
      </c>
      <c r="C24">
        <v>10</v>
      </c>
      <c r="D24" s="2">
        <v>5382</v>
      </c>
      <c r="E24" s="2">
        <v>5465</v>
      </c>
      <c r="F24" s="3">
        <v>1.5187557182067699E-2</v>
      </c>
      <c r="G24" s="4">
        <v>5420.1333333333296</v>
      </c>
      <c r="H24" s="1">
        <v>4.088387</v>
      </c>
      <c r="I24" s="3">
        <v>8.209820067093641E-3</v>
      </c>
      <c r="J24" s="2">
        <v>5382</v>
      </c>
      <c r="K24" s="1">
        <v>9.2500000000000004E-4</v>
      </c>
    </row>
    <row r="25" spans="1:11" x14ac:dyDescent="0.25">
      <c r="A25">
        <v>24</v>
      </c>
      <c r="B25">
        <v>100</v>
      </c>
      <c r="C25">
        <v>10</v>
      </c>
      <c r="D25" s="2">
        <v>5696</v>
      </c>
      <c r="E25" s="2">
        <v>5837</v>
      </c>
      <c r="F25" s="3">
        <v>2.4156244646222298E-2</v>
      </c>
      <c r="G25" s="4">
        <v>5737.0666666666602</v>
      </c>
      <c r="H25" s="1">
        <v>4.1650099999999997</v>
      </c>
      <c r="I25" s="3">
        <v>1.71206670093084E-2</v>
      </c>
      <c r="J25" s="2">
        <v>5696</v>
      </c>
      <c r="K25" s="1">
        <v>9.1100000000000003E-4</v>
      </c>
    </row>
    <row r="26" spans="1:11" x14ac:dyDescent="0.25">
      <c r="A26">
        <v>25</v>
      </c>
      <c r="B26">
        <v>100</v>
      </c>
      <c r="C26">
        <v>20</v>
      </c>
      <c r="D26" s="2">
        <v>6526</v>
      </c>
      <c r="E26" s="2">
        <v>6670</v>
      </c>
      <c r="F26" s="3">
        <v>2.15892053973013E-2</v>
      </c>
      <c r="G26" s="4">
        <v>6557.6</v>
      </c>
      <c r="H26" s="1">
        <v>8.4624869999999994</v>
      </c>
      <c r="I26" s="3">
        <v>1.6851574212893402E-2</v>
      </c>
      <c r="J26" s="2">
        <v>6526</v>
      </c>
      <c r="K26" s="1">
        <v>3.9649999999999998E-3</v>
      </c>
    </row>
    <row r="27" spans="1:11" x14ac:dyDescent="0.25">
      <c r="A27">
        <v>26</v>
      </c>
      <c r="B27">
        <v>100</v>
      </c>
      <c r="C27">
        <v>20</v>
      </c>
      <c r="D27" s="2">
        <v>6419</v>
      </c>
      <c r="E27" s="2">
        <v>6565</v>
      </c>
      <c r="F27" s="3">
        <v>2.2239146991622199E-2</v>
      </c>
      <c r="G27" s="4">
        <v>6497</v>
      </c>
      <c r="H27" s="1">
        <v>10.561464000000001</v>
      </c>
      <c r="I27" s="3">
        <v>1.03579588728103E-2</v>
      </c>
      <c r="J27" s="2">
        <v>6419</v>
      </c>
      <c r="K27" s="1">
        <v>0.78317599999999998</v>
      </c>
    </row>
    <row r="28" spans="1:11" x14ac:dyDescent="0.25">
      <c r="A28">
        <v>27</v>
      </c>
      <c r="B28">
        <v>100</v>
      </c>
      <c r="C28">
        <v>20</v>
      </c>
      <c r="D28" s="2">
        <v>6489</v>
      </c>
      <c r="E28" s="2">
        <v>6650</v>
      </c>
      <c r="F28" s="3">
        <v>2.4210526315789398E-2</v>
      </c>
      <c r="G28" s="4">
        <v>6559</v>
      </c>
      <c r="H28" s="1">
        <v>10.178376</v>
      </c>
      <c r="I28" s="3">
        <v>1.3684210526315702E-2</v>
      </c>
      <c r="J28" s="2">
        <v>6489</v>
      </c>
      <c r="K28" s="1">
        <v>1.325E-3</v>
      </c>
    </row>
    <row r="29" spans="1:11" x14ac:dyDescent="0.25">
      <c r="A29">
        <v>28</v>
      </c>
      <c r="B29">
        <v>200</v>
      </c>
      <c r="C29">
        <v>10</v>
      </c>
      <c r="D29" s="2">
        <v>10892</v>
      </c>
      <c r="E29" s="2">
        <v>10972</v>
      </c>
      <c r="F29" s="3">
        <v>7.2912869121399904E-3</v>
      </c>
      <c r="G29" s="4">
        <v>10930.333333333299</v>
      </c>
      <c r="H29" s="1">
        <v>1.7329969999999999</v>
      </c>
      <c r="I29" s="3">
        <v>3.7975452667395201E-3</v>
      </c>
      <c r="J29" s="2">
        <v>10892</v>
      </c>
      <c r="K29" s="1">
        <v>3.6110000000000001E-3</v>
      </c>
    </row>
    <row r="30" spans="1:11" x14ac:dyDescent="0.25">
      <c r="A30">
        <v>29</v>
      </c>
      <c r="B30">
        <v>200</v>
      </c>
      <c r="C30">
        <v>10</v>
      </c>
      <c r="D30" s="2">
        <v>10600</v>
      </c>
      <c r="E30" s="2">
        <v>10708</v>
      </c>
      <c r="F30" s="3">
        <v>1.00859170713485E-2</v>
      </c>
      <c r="G30" s="4">
        <v>10648.266666666599</v>
      </c>
      <c r="H30" s="1">
        <v>4.7901629999999997</v>
      </c>
      <c r="I30" s="3">
        <v>5.5783837629187101E-3</v>
      </c>
      <c r="J30" s="2">
        <v>10600</v>
      </c>
      <c r="K30" s="1">
        <v>3.601E-3</v>
      </c>
    </row>
    <row r="31" spans="1:11" x14ac:dyDescent="0.25">
      <c r="A31">
        <v>30</v>
      </c>
      <c r="B31">
        <v>200</v>
      </c>
      <c r="C31">
        <v>10</v>
      </c>
      <c r="D31" s="2">
        <v>11017</v>
      </c>
      <c r="E31" s="2">
        <v>11081</v>
      </c>
      <c r="F31" s="3">
        <v>5.7756520169659695E-3</v>
      </c>
      <c r="G31" s="4">
        <v>11034.8</v>
      </c>
      <c r="H31" s="1">
        <v>3.6162000000000001</v>
      </c>
      <c r="I31" s="3">
        <v>4.1692987997473804E-3</v>
      </c>
      <c r="J31" s="2">
        <v>11017</v>
      </c>
      <c r="K31" s="1">
        <v>3.6159999999999999E-3</v>
      </c>
    </row>
    <row r="32" spans="1:11" x14ac:dyDescent="0.25">
      <c r="A32">
        <v>31</v>
      </c>
      <c r="B32">
        <v>200</v>
      </c>
      <c r="C32">
        <v>20</v>
      </c>
      <c r="D32" s="2">
        <v>11017</v>
      </c>
      <c r="E32" s="2">
        <v>11081</v>
      </c>
      <c r="F32" s="3">
        <v>5.7756520169659695E-3</v>
      </c>
      <c r="G32" s="4">
        <v>11034.8</v>
      </c>
      <c r="H32" s="1">
        <v>3.6162000000000001</v>
      </c>
      <c r="I32" s="3">
        <v>4.1692987997473804E-3</v>
      </c>
      <c r="J32" s="2">
        <v>11017</v>
      </c>
      <c r="K32" s="1">
        <v>3.6159999999999999E-3</v>
      </c>
    </row>
    <row r="33" spans="1:11" x14ac:dyDescent="0.25">
      <c r="A33">
        <v>32</v>
      </c>
      <c r="B33">
        <v>200</v>
      </c>
      <c r="C33">
        <v>20</v>
      </c>
      <c r="D33" s="2">
        <v>11625</v>
      </c>
      <c r="E33" s="2">
        <v>11785</v>
      </c>
      <c r="F33" s="3">
        <v>1.3576580398811999E-2</v>
      </c>
      <c r="G33" s="4">
        <v>11684.0666666666</v>
      </c>
      <c r="H33" s="1">
        <v>9.7924579999999999</v>
      </c>
      <c r="I33" s="3">
        <v>8.5645594682505297E-3</v>
      </c>
      <c r="J33" s="2">
        <v>11625</v>
      </c>
      <c r="K33" s="1">
        <v>5.2300000000000003E-3</v>
      </c>
    </row>
    <row r="34" spans="1:11" x14ac:dyDescent="0.25">
      <c r="A34">
        <v>33</v>
      </c>
      <c r="B34">
        <v>200</v>
      </c>
      <c r="C34">
        <v>20</v>
      </c>
      <c r="D34" s="2">
        <v>11765</v>
      </c>
      <c r="E34" s="2">
        <v>11907</v>
      </c>
      <c r="F34" s="3">
        <v>1.1925757957503899E-2</v>
      </c>
      <c r="G34" s="4">
        <v>11801.5333333333</v>
      </c>
      <c r="H34" s="1">
        <v>9.2064439999999994</v>
      </c>
      <c r="I34" s="3">
        <v>8.8575347834607496E-3</v>
      </c>
      <c r="J34" s="2">
        <v>11765</v>
      </c>
      <c r="K34" s="1">
        <v>5.2550000000000001E-3</v>
      </c>
    </row>
    <row r="35" spans="1:11" x14ac:dyDescent="0.25">
      <c r="F35" s="3">
        <f>(SUM(F2:F34)/COUNT(F2:F34))</f>
        <v>2.0893821783592625E-2</v>
      </c>
      <c r="H35" s="1">
        <f>SUM(H2:H34)/COUNT(H2:H34)</f>
        <v>2.929663090909091</v>
      </c>
      <c r="I35" s="3">
        <f>(SUM(I2:I34)/COUNT(I2:I34))</f>
        <v>1.456920335557336E-2</v>
      </c>
      <c r="K35" s="1">
        <f>SUM(K2:K34)/COUNT(K2:K34)</f>
        <v>2.9158515151515147E-2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jjrod</dc:creator>
  <cp:lastModifiedBy>jjrod</cp:lastModifiedBy>
  <dcterms:created xsi:type="dcterms:W3CDTF">2019-12-15T21:11:45Z</dcterms:created>
  <dcterms:modified xsi:type="dcterms:W3CDTF">2019-12-15T23:00:45Z</dcterms:modified>
</cp:coreProperties>
</file>